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777" activeTab="0"/>
  </bookViews>
  <sheets>
    <sheet name="turizmi 201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<sst xmlns="http://schemas.openxmlformats.org/spreadsheetml/2006/main" count="618" uniqueCount="383">
  <si>
    <t>სულ</t>
  </si>
  <si>
    <t>კრ</t>
  </si>
  <si>
    <t>1 სემესტრი</t>
  </si>
  <si>
    <t>2 სემესტრი</t>
  </si>
  <si>
    <t>3 სემესტრი</t>
  </si>
  <si>
    <t>4 სემესტრი</t>
  </si>
  <si>
    <t>5 სემესტრი</t>
  </si>
  <si>
    <t>6 სემესტრი</t>
  </si>
  <si>
    <t>7 სემესტრი</t>
  </si>
  <si>
    <t>№</t>
  </si>
  <si>
    <t>საქართველოს ისტორია</t>
  </si>
  <si>
    <t>საქართველოს ეკონომიკა</t>
  </si>
  <si>
    <t>8 სემესტრი</t>
  </si>
  <si>
    <t>ინდ</t>
  </si>
  <si>
    <t>დღის დასწრებული</t>
  </si>
  <si>
    <t>ფაკულტეტი:</t>
  </si>
  <si>
    <t>შიფრი:</t>
  </si>
  <si>
    <t>სწავლების ფორმა:</t>
  </si>
  <si>
    <t>საბაკალავრო ნაშრომი</t>
  </si>
  <si>
    <t>საგნის დასახელება</t>
  </si>
  <si>
    <t>I</t>
  </si>
  <si>
    <t>I.1</t>
  </si>
  <si>
    <t>I.2</t>
  </si>
  <si>
    <t>II</t>
  </si>
  <si>
    <t>II.1</t>
  </si>
  <si>
    <t>სავალდებულო საგნები</t>
  </si>
  <si>
    <t>არჩევითი საგნები</t>
  </si>
  <si>
    <t>I.1.1</t>
  </si>
  <si>
    <t>I.1.2</t>
  </si>
  <si>
    <t>I.1.3</t>
  </si>
  <si>
    <t>I.1.4</t>
  </si>
  <si>
    <t>I.1.5</t>
  </si>
  <si>
    <t>I.1.6</t>
  </si>
  <si>
    <t>I.1.7</t>
  </si>
  <si>
    <t>I.2.1</t>
  </si>
  <si>
    <t>I.2.2</t>
  </si>
  <si>
    <t>სულ სავალდებულო საგნები</t>
  </si>
  <si>
    <t>სულ არჩევითი საგნები</t>
  </si>
  <si>
    <t>სულ საუნივერსიტეტო საგნები</t>
  </si>
  <si>
    <t>II.1.1</t>
  </si>
  <si>
    <t>II.1.2</t>
  </si>
  <si>
    <t>II.1.3</t>
  </si>
  <si>
    <t>II.1.4</t>
  </si>
  <si>
    <t>II.1.5</t>
  </si>
  <si>
    <t>II.1.6</t>
  </si>
  <si>
    <t>II.1.7</t>
  </si>
  <si>
    <t>II.1.8</t>
  </si>
  <si>
    <t>II.1.9</t>
  </si>
  <si>
    <t>II.1.10</t>
  </si>
  <si>
    <t>II.1.11</t>
  </si>
  <si>
    <t>ეროვნულ ანგარიშთა სისტემა</t>
  </si>
  <si>
    <t>III.2</t>
  </si>
  <si>
    <t>II.1.12</t>
  </si>
  <si>
    <t>III.3</t>
  </si>
  <si>
    <t>II.1.13</t>
  </si>
  <si>
    <t>II.1.14</t>
  </si>
  <si>
    <t>II.1.15</t>
  </si>
  <si>
    <t>უმაღლესი მათემატიკა 1</t>
  </si>
  <si>
    <t>უმაღლესი მათემატიკა 2</t>
  </si>
  <si>
    <t>I.1.8</t>
  </si>
  <si>
    <t>I.1.9</t>
  </si>
  <si>
    <t>ეკონომიკურ მოძღვრებათა ისტორია</t>
  </si>
  <si>
    <t>საერთაშორისო ეკონომიკური ურთიერთობები</t>
  </si>
  <si>
    <t>რელიგიის ისტორია</t>
  </si>
  <si>
    <t>საჯარო ფინანსები</t>
  </si>
  <si>
    <t>დემოგრაფიის საფუძვლები</t>
  </si>
  <si>
    <t>რეგიონული ეკონომიკის საფუძვლები</t>
  </si>
  <si>
    <t>ეკონომეტრიკის საფუძვლები</t>
  </si>
  <si>
    <t>ეკოლოგია და ბუნებათსარგებლობის ეკონომიკა</t>
  </si>
  <si>
    <t>მსოფლიო ეკონომიკა</t>
  </si>
  <si>
    <t>ბიზნეს სამართალი</t>
  </si>
  <si>
    <t>I.2.4</t>
  </si>
  <si>
    <t>ინფორმაციის დამუშავება თანამედროვე ოფისში</t>
  </si>
  <si>
    <t>სექტორული ეკონომიკა</t>
  </si>
  <si>
    <t>ფასიანი ქაღალდების ბაზარი</t>
  </si>
  <si>
    <t>II.1.16</t>
  </si>
  <si>
    <t>ფინანსები</t>
  </si>
  <si>
    <t>ადამიანური რესურსების მენეჯმენტი</t>
  </si>
  <si>
    <t>ქუთაისის უნივერსიტეტი</t>
  </si>
  <si>
    <t>კვალიფიკაცია:</t>
  </si>
  <si>
    <t>საზოგადოებრივი გეოგრაფია</t>
  </si>
  <si>
    <t>საუნივერსიტეტო საგნები</t>
  </si>
  <si>
    <t>შეთანხმებულია ხარისხის</t>
  </si>
  <si>
    <t xml:space="preserve"> უზრუნველყოფის  სამსახურთან</t>
  </si>
  <si>
    <t>საბაკალავრო პროგრამა:</t>
  </si>
  <si>
    <t>შესავალი ეკონომიკასა და ბიზნესში</t>
  </si>
  <si>
    <t>II.1.17</t>
  </si>
  <si>
    <t>II.1.18</t>
  </si>
  <si>
    <t>II.1.19</t>
  </si>
  <si>
    <t>II.1.20</t>
  </si>
  <si>
    <t>II.1.21</t>
  </si>
  <si>
    <t>ძირითადი სპეციალობის საგნები</t>
  </si>
  <si>
    <t>II.1.22</t>
  </si>
  <si>
    <t>II.1.23</t>
  </si>
  <si>
    <t xml:space="preserve">საზოგადოებრივი კვების მენეჯმენტი   </t>
  </si>
  <si>
    <t>სოციალური ფსიქოლოგია</t>
  </si>
  <si>
    <t>გეოპოლიტიკა</t>
  </si>
  <si>
    <t>ლ</t>
  </si>
  <si>
    <t>ჯგ</t>
  </si>
  <si>
    <t>გამ</t>
  </si>
  <si>
    <t xml:space="preserve">ეკონომიკსი1 </t>
  </si>
  <si>
    <t xml:space="preserve">ეკონომიკსი 2 </t>
  </si>
  <si>
    <t>ფინანსური აღრიცხვა 1</t>
  </si>
  <si>
    <t>სტატისტიკა ეკონომიკასა და ბიზნესში 1</t>
  </si>
  <si>
    <t>მენეჯმენტის საფუძვლები</t>
  </si>
  <si>
    <t>მარკეტინგის საბაზისო კურსი</t>
  </si>
  <si>
    <t>მარკეტინგის კომპლექსი</t>
  </si>
  <si>
    <t xml:space="preserve">სასტუმრო და საკურორტო ტურიზმის მენეჯმენტი  </t>
  </si>
  <si>
    <t>TOEFL- 1</t>
  </si>
  <si>
    <t>TOEFL- 2</t>
  </si>
  <si>
    <t>დანიშნულების ადგილის მენეჯმენტი</t>
  </si>
  <si>
    <t xml:space="preserve">მგზავრთა ტრანსპორტირების მენეჯმენტი  </t>
  </si>
  <si>
    <t xml:space="preserve">შესავალი სასტუმროსა და ტურიზმის ინდუსტრიაში </t>
  </si>
  <si>
    <t xml:space="preserve">ექსკურსიათმცოდნეობა </t>
  </si>
  <si>
    <t xml:space="preserve">სპეციალურ ღონისძიებათა მენეჯმენტი   </t>
  </si>
  <si>
    <t xml:space="preserve">ტურიზმის ინდუსტრიის მარკეტინგი  </t>
  </si>
  <si>
    <t>საქართველოს ეთნოლოგია</t>
  </si>
  <si>
    <t>სასწავლო საწარმოო პრაქტიკა ტურიზმისა
და სტუმარმასპინძლობის ინდუსტრიაში</t>
  </si>
  <si>
    <t>ტუროპერეიტინგი</t>
  </si>
  <si>
    <t xml:space="preserve">ბუღალტრული აღრიცხვის საფუძვლები </t>
  </si>
  <si>
    <t>III.</t>
  </si>
  <si>
    <t xml:space="preserve">ინგლისური ენა 1/3 </t>
  </si>
  <si>
    <t xml:space="preserve">ინგლისური ენა 2/4 </t>
  </si>
  <si>
    <t xml:space="preserve">ინგლისური ენა 3/5 </t>
  </si>
  <si>
    <t>ინგლისური ენა 4/6</t>
  </si>
  <si>
    <t>მსოფლიო კულტურის ისტორია</t>
  </si>
  <si>
    <t>I.2.6</t>
  </si>
  <si>
    <t>ქვეყანათმცოდნეობა</t>
  </si>
  <si>
    <t xml:space="preserve">ბიზნეს პრაქტიკუმი </t>
  </si>
  <si>
    <t>მეწარმეობა</t>
  </si>
  <si>
    <t>გადასახადები</t>
  </si>
  <si>
    <t>ინოვაცია და ცვლილებების მართვა</t>
  </si>
  <si>
    <t>მარკეტინგული კომუნიკაციები</t>
  </si>
  <si>
    <t>სულ ძირითადი სპეციალობის საგნები</t>
  </si>
  <si>
    <t>აკადემიური წერის საფუძვლები</t>
  </si>
  <si>
    <t>საზოგადოებრივ მეცნიერებათა</t>
  </si>
  <si>
    <t>სადაზღვევო საქმე</t>
  </si>
  <si>
    <t>მმართველობითი აღრიცხვა გადაწყვეტილებების მისაღებად 1</t>
  </si>
  <si>
    <t>ინფორმაციული მენეჯმენტის საფუძვლები</t>
  </si>
  <si>
    <t>პროექტების მართვა</t>
  </si>
  <si>
    <t>ტურიზმის მენეჯმენტი</t>
  </si>
  <si>
    <t xml:space="preserve">ბიზნესის ადმინისტრირების ბაკალავრი ტურიზმში </t>
  </si>
  <si>
    <t>უფროსი:                                     თ. ხაჩიძე</t>
  </si>
  <si>
    <t>დემოკრატია და მოქალაქეობა</t>
  </si>
  <si>
    <t>I.2.3</t>
  </si>
  <si>
    <t>I.2.5</t>
  </si>
  <si>
    <t>ფილოსოფია</t>
  </si>
  <si>
    <t>ფრანგული 1/2/3/4</t>
  </si>
  <si>
    <t>გერმანული 1/2/3/4</t>
  </si>
  <si>
    <t>II.2</t>
  </si>
  <si>
    <t>II.2.1</t>
  </si>
  <si>
    <t>II.2.2</t>
  </si>
  <si>
    <t>II.2.3</t>
  </si>
  <si>
    <t>II.2.4</t>
  </si>
  <si>
    <t>II.2.5</t>
  </si>
  <si>
    <t>მე-19 საუკუნის ამერიკული ლიტერატურა</t>
  </si>
  <si>
    <t>თავისუფალი კომპონენტები - 60 კრედიტი</t>
  </si>
  <si>
    <t>III.7</t>
  </si>
  <si>
    <t>III.10</t>
  </si>
  <si>
    <t>III.11</t>
  </si>
  <si>
    <t>III.12</t>
  </si>
  <si>
    <t>III.13</t>
  </si>
  <si>
    <t>III.22</t>
  </si>
  <si>
    <t>III.23</t>
  </si>
  <si>
    <t>III.24</t>
  </si>
  <si>
    <t>III.4</t>
  </si>
  <si>
    <t>III.5</t>
  </si>
  <si>
    <t>III.6</t>
  </si>
  <si>
    <t>III.8</t>
  </si>
  <si>
    <t>III.9</t>
  </si>
  <si>
    <t>III.14</t>
  </si>
  <si>
    <t>III.15</t>
  </si>
  <si>
    <t>III.16</t>
  </si>
  <si>
    <t>III.17</t>
  </si>
  <si>
    <t>III.18</t>
  </si>
  <si>
    <t>III.19</t>
  </si>
  <si>
    <t>III.20</t>
  </si>
  <si>
    <t>III.21</t>
  </si>
  <si>
    <t>#</t>
  </si>
  <si>
    <t xml:space="preserve">წინაპირობა  </t>
  </si>
  <si>
    <t>არა აქვს</t>
  </si>
  <si>
    <t xml:space="preserve"> მათემატიკა ეკონომისტებისათვის1</t>
  </si>
  <si>
    <t>ეროვნულ გამოცდებზე არჩევით
საგნად მათემატიკის  გამოცდის 
20 ქულიანი ზღვარის გადალახვა.</t>
  </si>
  <si>
    <t xml:space="preserve"> მათემატიკა ეკონომისტებისათვის 1
(ინტენსიური)</t>
  </si>
  <si>
    <t xml:space="preserve">ინგლისური 1 </t>
  </si>
  <si>
    <t>გერმანული 1</t>
  </si>
  <si>
    <t>ფრანგული 1</t>
  </si>
  <si>
    <t>მათემატიკა ეკონომისტებისათვის 2</t>
  </si>
  <si>
    <t>მათემატიკა ეკონომისტებისათვის1</t>
  </si>
  <si>
    <t>ინგლისური 2</t>
  </si>
  <si>
    <t>გერმანული 2</t>
  </si>
  <si>
    <t>ფრანგული 2</t>
  </si>
  <si>
    <t>ინგლისური 3</t>
  </si>
  <si>
    <t>გერმანული 3</t>
  </si>
  <si>
    <t>ფრანგული 3</t>
  </si>
  <si>
    <t>ინგლისური 4</t>
  </si>
  <si>
    <t>გერმანული 4</t>
  </si>
  <si>
    <t>ფრანგული 4</t>
  </si>
  <si>
    <t>ინგლისური 5</t>
  </si>
  <si>
    <t>ინგლისური 6</t>
  </si>
  <si>
    <t>ფილოსოფიის საფუძვლები</t>
  </si>
  <si>
    <t xml:space="preserve">ქვეყანათმცოდნეობა </t>
  </si>
  <si>
    <t xml:space="preserve">მე-19 საუკუნის ამერიკული ლიტერატურა </t>
  </si>
  <si>
    <t>ევროპისა და ამერიკის ხალხთა ეთნიკური ისტორია და კულტურა</t>
  </si>
  <si>
    <t>ბუღალტრული აღრიცხვის საფუძვლები</t>
  </si>
  <si>
    <t>მმართველობითი აღრიცხვა</t>
  </si>
  <si>
    <t xml:space="preserve">ფულის მიმოქცევა და კრედიტი </t>
  </si>
  <si>
    <t>კორპორაციათა ფინანსები</t>
  </si>
  <si>
    <t>ფინანსები
ფინანსური აღრიცხვა 1</t>
  </si>
  <si>
    <t xml:space="preserve">
მათემატიკა ეკონომისტებისათვის 2 
</t>
  </si>
  <si>
    <t>სტატისტიკა ეკონომიკასა და ბიზნესში 2</t>
  </si>
  <si>
    <t xml:space="preserve">
სტატისტიკა ეკონომიკასა და ბიზნესში 1</t>
  </si>
  <si>
    <r>
      <rPr>
        <sz val="10"/>
        <color indexed="10"/>
        <rFont val="Sylfaen"/>
        <family val="1"/>
      </rPr>
      <t xml:space="preserve">ეკონომიკსი 2 </t>
    </r>
    <r>
      <rPr>
        <sz val="10"/>
        <rFont val="Sylfaen"/>
        <family val="1"/>
      </rPr>
      <t xml:space="preserve">
მენეჯმენტის საფუძვლები</t>
    </r>
  </si>
  <si>
    <t>პროექტების მენეჯმენტი</t>
  </si>
  <si>
    <t xml:space="preserve">მენეჯმენტის საფუძვლები  </t>
  </si>
  <si>
    <t>სამეურნეო საქმიანობის ეკონომიკური 
ანალიზი</t>
  </si>
  <si>
    <t>წინაპირობა არა აქვს</t>
  </si>
  <si>
    <t>ბიზნეს პრაქტიკუმი 1</t>
  </si>
  <si>
    <t>მარკეტინგის საბაზისო კურსი
ფინანსური აღრიცხვა 1
მენეჯმენტს საფუძვლები</t>
  </si>
  <si>
    <t>ბიზნეს პრაქტიკუმი 2</t>
  </si>
  <si>
    <t>ორგანიზაციული მენეჯმენტი</t>
  </si>
  <si>
    <t>ეკონომიკსი 2 
მენეჯმენტის საფუძვლები</t>
  </si>
  <si>
    <t>ინოვაციური მენეჯმენტი</t>
  </si>
  <si>
    <t>ლოჯისტიკა</t>
  </si>
  <si>
    <t>მენეჯმენტის საფუძვლები 
შესავალი ეკონომიკასა და ბიზნესში</t>
  </si>
  <si>
    <t>გაყიდვების მენეჯმენტი</t>
  </si>
  <si>
    <t>საბანკო საქმე</t>
  </si>
  <si>
    <t xml:space="preserve">ფინანსები
ფულის მიმოქცევა და კრედიტი </t>
  </si>
  <si>
    <t>ინვესტირების საფუძვლები</t>
  </si>
  <si>
    <t>დაზღვევა</t>
  </si>
  <si>
    <t xml:space="preserve"> ეკონომიკსი 2 
სტატისტიკა ეკონომიკასა და ბიზნესში 1</t>
  </si>
  <si>
    <t>საგადასახადო საქმე</t>
  </si>
  <si>
    <t>საბიუჯეტო აღრიცხვა</t>
  </si>
  <si>
    <t xml:space="preserve">ფინანსური აღრიცხვა 1 </t>
  </si>
  <si>
    <t>აუდიტის საფუძვლები</t>
  </si>
  <si>
    <t>ბრენდინგი</t>
  </si>
  <si>
    <t>რეკლამა და სტიმულირება</t>
  </si>
  <si>
    <t>ინტერნეტ მარკეტინგი</t>
  </si>
  <si>
    <t>მომსახურების მარკეტინგი</t>
  </si>
  <si>
    <t>პრაქტიკა საბანკო საქმეში</t>
  </si>
  <si>
    <t>პრაქტიკა სადაზღვევო საქმეში</t>
  </si>
  <si>
    <t>ეკონომიკსი 1</t>
  </si>
  <si>
    <r>
      <t xml:space="preserve">ეკონომიკსი 2
</t>
    </r>
    <r>
      <rPr>
        <sz val="10"/>
        <color indexed="10"/>
        <rFont val="Arial Cyr"/>
        <family val="0"/>
      </rPr>
      <t>სტატისტიკა ეკონომიკასა და ბიზნესში 2</t>
    </r>
  </si>
  <si>
    <t>ფული, კრედიტი...</t>
  </si>
  <si>
    <t xml:space="preserve">მათემატიკა ეკონომისტებისათვის 2 
ეკონომიკსი 2 </t>
  </si>
  <si>
    <t xml:space="preserve">
ეკონომიკსი 2</t>
  </si>
  <si>
    <t>პრაქტიკა სტატისტიკაში</t>
  </si>
  <si>
    <t xml:space="preserve">უმაღლესი მათემატიკა  1 ტურიზმის </t>
  </si>
  <si>
    <t>უმაღლესი მათემატიკა 2 ტურიზმის</t>
  </si>
  <si>
    <t>უმაღლესი მათემატიკა  1 ტურიზმის</t>
  </si>
  <si>
    <t>ეკონომიკსი 2</t>
  </si>
  <si>
    <t xml:space="preserve">მენეჯმენტის საფუძვლები 
</t>
  </si>
  <si>
    <t>მარკეტინგის საბაზისო კურსი 
ბუღალტრული აღრიცხვის საფუძვლები
მენეჯმენტის საფუძვლები</t>
  </si>
  <si>
    <t xml:space="preserve">ტურიზმის ინდუსტრიის მარკეტინგი   </t>
  </si>
  <si>
    <t xml:space="preserve">საზოგადოებრივი გეოგრაფია 
მენეჯმენტის საფუძვლები
</t>
  </si>
  <si>
    <t>სასწავლო პრაქტიკა ტურიზმში</t>
  </si>
  <si>
    <t xml:space="preserve">სასტუმრო და საკურორტო ტურიზმის მენეჯმენტი 
საზოგადოებრივი კვების მენეჯმენტი  </t>
  </si>
  <si>
    <t>ალგორით., მონაც. სტრუქტ და სტრუქტ. დაპრ. 1</t>
  </si>
  <si>
    <t xml:space="preserve">ინფორმაციის დამუშავება თანამედროვე ოფისში
უმაღლესი მათემატიკა 2 </t>
  </si>
  <si>
    <t>ალგორით., მონაც. სტრუქტ და სტრუქტ. დაპრ. 2</t>
  </si>
  <si>
    <t>მონაცემთა ბაზები და მართვის სისტემები 1</t>
  </si>
  <si>
    <t>მონაცემთა ბაზები და მართვის სისტემები 2</t>
  </si>
  <si>
    <t>კომპიუტერული გრაფიკა</t>
  </si>
  <si>
    <t>ინფორმაციის დამუშავება 
თანამედროვე ოფისში</t>
  </si>
  <si>
    <t>ობიექტებზე ორიენტირებადი დაპროგრამება 1</t>
  </si>
  <si>
    <t>ობიექტებზე ორიენტირებადი დაპროგრამება 2</t>
  </si>
  <si>
    <t>კომპიუტერული სისტემებისა და ქსელების გამართვა, ექსპლუატაცია და მომსახურება</t>
  </si>
  <si>
    <t>web-პროგრამირება 1</t>
  </si>
  <si>
    <t xml:space="preserve">ობიექტებზე ორიენტირებადი დაპროგრამება 1 
კომპიუტერული გრაფიკა 
</t>
  </si>
  <si>
    <t>web-პროგრამირება 2</t>
  </si>
  <si>
    <t>საოფისე პროგრამების ავტომატიზაცია</t>
  </si>
  <si>
    <t>ობიექტებზე ორიენტირებადი 
დაპროგრამება 2</t>
  </si>
  <si>
    <t>ინფორმაციული სისტემების პროექტირება 
და ადმინისტრირება</t>
  </si>
  <si>
    <t xml:space="preserve">ობიექტებზე ორიენტირებადი 
დაპროგრამება 2 
web-პროგრამირება 1 </t>
  </si>
  <si>
    <t>პრაქტიკული გრამატიკა 1</t>
  </si>
  <si>
    <t>ინგლისური ენა 2</t>
  </si>
  <si>
    <t>პრაქტიკული გრამატიკა 2</t>
  </si>
  <si>
    <t xml:space="preserve"> პრაქტიკული გრამატიკა 1</t>
  </si>
  <si>
    <t>აუდირება 1</t>
  </si>
  <si>
    <t>აუდირება 2</t>
  </si>
  <si>
    <t xml:space="preserve"> აუდირება 1</t>
  </si>
  <si>
    <t>ინგლისური ენის კომპლექსური კურსი 1</t>
  </si>
  <si>
    <t>ინგლისური ენა 4</t>
  </si>
  <si>
    <t>ბიზნესის ენა 1</t>
  </si>
  <si>
    <t>ინგლისური ენის კომპლექსური კურსი 2</t>
  </si>
  <si>
    <t>ბიზნესის ენა 2</t>
  </si>
  <si>
    <t>პერფორმაცია</t>
  </si>
  <si>
    <t>მულტიმედია</t>
  </si>
  <si>
    <t xml:space="preserve">
ინგლისური ენის კომპლექსური კურსი 2</t>
  </si>
  <si>
    <t>მათემატიკური ანალიზი 1</t>
  </si>
  <si>
    <t>მათემატიკური ანალიზი 2</t>
  </si>
  <si>
    <t>წრფივი ალგებრა და ანალიზური გეომეტრია</t>
  </si>
  <si>
    <t>მათემატიკური მეთოდები ეკონომიკაში</t>
  </si>
  <si>
    <t>უმაღლესი მათემატიკა 2, 
ეკონომიქსი 2</t>
  </si>
  <si>
    <t>ფინანსური მათემატიკა</t>
  </si>
  <si>
    <t>დიფერენციალური განტოლებები</t>
  </si>
  <si>
    <t xml:space="preserve"> წრფივი ალგებრა და ანალიზური გეომეტრია</t>
  </si>
  <si>
    <t>მათემატიკური ლოგიკა</t>
  </si>
  <si>
    <t>ალბათობათა თეორია და მათემატიკური სტატისტიკა 1</t>
  </si>
  <si>
    <t>ეკონომეტრიკა 1</t>
  </si>
  <si>
    <t xml:space="preserve"> ალბათობათა თეორია და მათემატიკური სტატისტიკა 2, 
 ეკონომიქსი 2 </t>
  </si>
  <si>
    <t>რიცხვითი მეთოდები</t>
  </si>
  <si>
    <t>ალბათობათა თეორია და მათემატიკური სტატისტიკა 2</t>
  </si>
  <si>
    <t>ალბათობათა თეორია და 
მათემატიკური სტატისტიკა 1</t>
  </si>
  <si>
    <t>ეკონომეტრიკა 2</t>
  </si>
  <si>
    <t xml:space="preserve"> ზოგადი ინგლისური ენა 1</t>
  </si>
  <si>
    <t xml:space="preserve"> ზოგადი გერმანული ენა 1</t>
  </si>
  <si>
    <t>ლიდერული უნარ-ჩვევების განვითარება</t>
  </si>
  <si>
    <t xml:space="preserve"> ზოგადი ინგლისური ენა 2</t>
  </si>
  <si>
    <t xml:space="preserve"> ზოგადი გერმანული ენა 2</t>
  </si>
  <si>
    <t xml:space="preserve"> ზოგადი ინგლისური ენა 3</t>
  </si>
  <si>
    <t xml:space="preserve"> ზოგადი გერმანული ენა 3</t>
  </si>
  <si>
    <t>ფინანსური ოპერაციები ელექტრონული ცხრილებისა და VBA-ს გამოყენებით;</t>
  </si>
  <si>
    <t>ეკონომიკური ფსიქოლოგია</t>
  </si>
  <si>
    <t>ბიზნესის ეთიკა</t>
  </si>
  <si>
    <t>ფინანსური მენეჯმენტი 1</t>
  </si>
  <si>
    <t>ფინანსური მენეჯმენტი 2</t>
  </si>
  <si>
    <t>მმართველობითი აღრიცხვა II</t>
  </si>
  <si>
    <t>ეკონომეტრიკა 3</t>
  </si>
  <si>
    <t>სტრატეგიული მენეჯმენტი</t>
  </si>
  <si>
    <t>საფონდო ბირჟების სტატისტიკა</t>
  </si>
  <si>
    <t>საერთაშორისო მარკეტინგი</t>
  </si>
  <si>
    <t>ფინანსური ბაზრები და ფინანსური ინსტიტუტები</t>
  </si>
  <si>
    <t>ფინანსური ინჯინერია</t>
  </si>
  <si>
    <t>საბირჟო საქმე</t>
  </si>
  <si>
    <t>სადაზღვევო მენეჯმენტი</t>
  </si>
  <si>
    <t>საბანკო მენეჯმენტი</t>
  </si>
  <si>
    <t>ეკონომიკური და ფინანსური რისკები</t>
  </si>
  <si>
    <t>ფინანსური მენეჯმენტი 1, 
ფინანსური მენეჯმენტი 2.</t>
  </si>
  <si>
    <t>სასწავლო პრაქტიკა საგადასახადო საქმეში</t>
  </si>
  <si>
    <t>ფინანსური აღრიცხვა II</t>
  </si>
  <si>
    <t>ფინანსური ანგარიშგება</t>
  </si>
  <si>
    <t>ფინანსური ანალიზი</t>
  </si>
  <si>
    <t>ფინანსური კონტროლი და აუდიტი</t>
  </si>
  <si>
    <t>აღრიცხვის ინფორმაციული სისტემები</t>
  </si>
  <si>
    <t>პროფესიული ეთიკა</t>
  </si>
  <si>
    <t>აუდიტის საერთაშორისო სტანდარტები</t>
  </si>
  <si>
    <t>ფინანსური აღრიცხვის საერთაშორისო სტანდარტები</t>
  </si>
  <si>
    <t>სასწავლო პრაქტიკა ბუღალტერიაში</t>
  </si>
  <si>
    <t>მაკროეკონომიკური პოლიტიკა</t>
  </si>
  <si>
    <t>სწავლების თანამედროვე მეთოდები</t>
  </si>
  <si>
    <t>ინფორმაციული ტექნოლოგიების გამოყენება სასწავლო პროცესის ორგანიზებაში</t>
  </si>
  <si>
    <t>ეკონომეტრიკა 4</t>
  </si>
  <si>
    <t>პროგნოსტიკა</t>
  </si>
  <si>
    <t>განვითარებადი ქვეყნების საფინანსო-ეკონომიკური პრობლემები</t>
  </si>
  <si>
    <t>რეგიონული ეკონომიკა და ეკონომიკური პოლიტიკა</t>
  </si>
  <si>
    <t>გეოეკონომიკა და თანამედროვე საერთაშორისო ურთიერთობები</t>
  </si>
  <si>
    <t>გადასახადები და საგადასახადო პოლიტიკა</t>
  </si>
  <si>
    <t>მიკროეკონომიკური თეორია</t>
  </si>
  <si>
    <t>ინვესტიციებისა და საერთაშორისო ფინანსური მენეჯმენტის თეორია</t>
  </si>
  <si>
    <t>მიკროეკონომიკური თეორია
ეკონომეტრიკა</t>
  </si>
  <si>
    <t>კორპორაციული ფინანსების თეორია</t>
  </si>
  <si>
    <t>სამეცნიერო წერის საფუძვლები</t>
  </si>
  <si>
    <t>ბუღალტრული აღრიცხვა საჯარო დაწესებულებებში</t>
  </si>
  <si>
    <t>ბუღალტრული აღრიცხვა კომერციულ ბანკებში</t>
  </si>
  <si>
    <t>ეკონომიკური ანალიზის საფუძვლები</t>
  </si>
  <si>
    <t>აღრიცხვის ელექტრონული სისტემები</t>
  </si>
  <si>
    <t>აუდიტი</t>
  </si>
  <si>
    <t>მმართველობითი აღრიცხვა გადაწყვეტილებების მისაღებად 2</t>
  </si>
  <si>
    <t>ბუღალტრული ანგარიშგებები</t>
  </si>
  <si>
    <t>მმართველობითი ანალიზი</t>
  </si>
  <si>
    <t>შიდა აუდიტი</t>
  </si>
  <si>
    <t>ფინანსები, ფულის მიმოქცევა და კრედიტი</t>
  </si>
  <si>
    <t>საბანკო საქმე 1</t>
  </si>
  <si>
    <t>საბანკო საქმე 2</t>
  </si>
  <si>
    <t>კრიპტოვალუტა და ბლოკჩეინის ტექნოლოგიები</t>
  </si>
  <si>
    <t>ინვესტიციები და პორთფელის თეორია</t>
  </si>
  <si>
    <t>საერთაშორისო ფინანსების ზოგადი თეორია</t>
  </si>
  <si>
    <t>მომხმარებელთა ქცევა</t>
  </si>
  <si>
    <t>მარკეტინგული კვლევის საფუძვლები</t>
  </si>
  <si>
    <t>გაყიდვების ორგანიზება</t>
  </si>
  <si>
    <t>ციფრული მარკეტინგი</t>
  </si>
  <si>
    <t>მარკეტინგის მენეჯმენტი</t>
  </si>
  <si>
    <t>საერთაშორისო ბიზნესი</t>
  </si>
  <si>
    <t>ორგანიზაციული ქცევა</t>
  </si>
  <si>
    <t>ლოჯისტიკის მენეჯმენტი</t>
  </si>
  <si>
    <t>ხარისხის მენეჯმენტი</t>
  </si>
  <si>
    <t>კონფლიქტებისა და მოლაპარაკებების მართვა</t>
  </si>
  <si>
    <t>ლიდერობა</t>
  </si>
  <si>
    <t>ეკონომიკური ფსიქოლოგია და ბიზნესის ეთიკა</t>
  </si>
  <si>
    <t>მარკეტინგის საფუძვლები</t>
  </si>
  <si>
    <t>1120</t>
  </si>
  <si>
    <t>III.1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</si>
</sst>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0"/>
      <name val="Arial Cyr"/>
      <family val="0"/>
    </font>
    <font>
      <sz val="10"/>
      <name val="Sylfaen"/>
      <family val="1"/>
    </font>
    <font>
      <b/>
      <sz val="10"/>
      <name val="Sylfaen"/>
      <family val="1"/>
    </font>
    <font>
      <sz val="8"/>
      <name val="Sylfaen"/>
      <family val="1"/>
    </font>
    <font>
      <sz val="10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Sylfaen"/>
      <family val="1"/>
    </font>
    <font>
      <sz val="11"/>
      <name val="Sylfaen"/>
      <family val="1"/>
    </font>
    <font>
      <b/>
      <sz val="11"/>
      <color indexed="9"/>
      <name val="Sylfaen"/>
      <family val="1"/>
    </font>
    <font>
      <b/>
      <u val="single"/>
      <sz val="10"/>
      <name val="Sylfaen"/>
      <family val="1"/>
    </font>
    <font>
      <b/>
      <sz val="10"/>
      <color indexed="10"/>
      <name val="Sylfaen"/>
      <family val="1"/>
    </font>
    <font>
      <sz val="9"/>
      <name val="Sylfaen"/>
      <family val="1"/>
    </font>
    <font>
      <sz val="10"/>
      <color indexed="10"/>
      <name val="Sylfaen"/>
      <family val="1"/>
    </font>
    <font>
      <u val="single"/>
      <sz val="10"/>
      <name val="Sylfaen"/>
      <family val="1"/>
    </font>
    <font>
      <sz val="11.5"/>
      <name val="Sylfaen"/>
      <family val="1"/>
    </font>
    <font>
      <sz val="10"/>
      <color indexed="10"/>
      <name val="Arial Cyr"/>
      <family val="0"/>
    </font>
    <font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ylfaen"/>
      <family val="0"/>
    </font>
    <font>
      <sz val="9"/>
      <color indexed="8"/>
      <name val="Sylfae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Sylfaen"/>
      <family val="1"/>
    </font>
    <font>
      <b/>
      <sz val="11"/>
      <color theme="0"/>
      <name val="Sylfae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9" fillId="32" borderId="34" xfId="0" applyFont="1" applyFill="1" applyBorder="1" applyAlignment="1">
      <alignment horizontal="distributed" vertical="center"/>
    </xf>
    <xf numFmtId="0" fontId="10" fillId="0" borderId="35" xfId="0" applyFont="1" applyFill="1" applyBorder="1" applyAlignment="1">
      <alignment horizontal="center" vertical="center"/>
    </xf>
    <xf numFmtId="0" fontId="9" fillId="32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3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distributed" vertical="center"/>
    </xf>
    <xf numFmtId="0" fontId="9" fillId="32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0" fillId="0" borderId="39" xfId="0" applyBorder="1" applyAlignment="1">
      <alignment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2" fillId="0" borderId="42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0" borderId="44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justify" vertical="center"/>
    </xf>
    <xf numFmtId="0" fontId="1" fillId="0" borderId="31" xfId="0" applyFont="1" applyFill="1" applyBorder="1" applyAlignment="1">
      <alignment horizontal="right" vertical="center"/>
    </xf>
    <xf numFmtId="0" fontId="0" fillId="0" borderId="42" xfId="0" applyBorder="1" applyAlignment="1">
      <alignment/>
    </xf>
    <xf numFmtId="0" fontId="7" fillId="0" borderId="4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1" fillId="33" borderId="35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vertical="center"/>
    </xf>
    <xf numFmtId="0" fontId="1" fillId="33" borderId="49" xfId="0" applyFont="1" applyFill="1" applyBorder="1" applyAlignment="1">
      <alignment vertical="center"/>
    </xf>
    <xf numFmtId="0" fontId="10" fillId="33" borderId="2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 wrapText="1"/>
    </xf>
    <xf numFmtId="0" fontId="1" fillId="33" borderId="37" xfId="0" applyFont="1" applyFill="1" applyBorder="1" applyAlignment="1">
      <alignment horizontal="left" vertical="center"/>
    </xf>
    <xf numFmtId="0" fontId="1" fillId="33" borderId="37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1" fillId="33" borderId="37" xfId="33" applyFont="1" applyFill="1" applyBorder="1">
      <alignment/>
      <protection/>
    </xf>
    <xf numFmtId="0" fontId="1" fillId="33" borderId="29" xfId="0" applyFont="1" applyFill="1" applyBorder="1" applyAlignment="1">
      <alignment horizontal="left" vertical="center"/>
    </xf>
    <xf numFmtId="0" fontId="1" fillId="33" borderId="50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justify" vertical="center"/>
    </xf>
    <xf numFmtId="0" fontId="12" fillId="33" borderId="29" xfId="0" applyFont="1" applyFill="1" applyBorder="1" applyAlignment="1">
      <alignment wrapText="1"/>
    </xf>
    <xf numFmtId="0" fontId="1" fillId="33" borderId="5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" fillId="33" borderId="52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" fillId="33" borderId="16" xfId="0" applyFont="1" applyFill="1" applyBorder="1" applyAlignment="1">
      <alignment horizontal="left" vertical="center"/>
    </xf>
    <xf numFmtId="0" fontId="1" fillId="33" borderId="53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54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29" xfId="33" applyFont="1" applyFill="1" applyBorder="1">
      <alignment/>
      <protection/>
    </xf>
    <xf numFmtId="0" fontId="1" fillId="33" borderId="20" xfId="33" applyFont="1" applyFill="1" applyBorder="1">
      <alignment/>
      <protection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1" fillId="33" borderId="55" xfId="0" applyFont="1" applyFill="1" applyBorder="1" applyAlignment="1">
      <alignment vertical="center"/>
    </xf>
    <xf numFmtId="0" fontId="1" fillId="33" borderId="56" xfId="0" applyFont="1" applyFill="1" applyBorder="1" applyAlignment="1">
      <alignment vertical="center"/>
    </xf>
    <xf numFmtId="0" fontId="1" fillId="33" borderId="43" xfId="0" applyFont="1" applyFill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0" fontId="1" fillId="33" borderId="57" xfId="33" applyFont="1" applyFill="1" applyBorder="1">
      <alignment/>
      <protection/>
    </xf>
    <xf numFmtId="0" fontId="1" fillId="33" borderId="58" xfId="0" applyFont="1" applyFill="1" applyBorder="1" applyAlignment="1">
      <alignment vertical="center"/>
    </xf>
    <xf numFmtId="0" fontId="1" fillId="33" borderId="59" xfId="0" applyFont="1" applyFill="1" applyBorder="1" applyAlignment="1">
      <alignment vertical="center"/>
    </xf>
    <xf numFmtId="0" fontId="1" fillId="33" borderId="60" xfId="0" applyFont="1" applyFill="1" applyBorder="1" applyAlignment="1">
      <alignment vertical="center"/>
    </xf>
    <xf numFmtId="0" fontId="1" fillId="33" borderId="61" xfId="0" applyFont="1" applyFill="1" applyBorder="1" applyAlignment="1">
      <alignment vertical="center"/>
    </xf>
    <xf numFmtId="0" fontId="1" fillId="33" borderId="19" xfId="33" applyFont="1" applyFill="1" applyBorder="1">
      <alignment/>
      <protection/>
    </xf>
    <xf numFmtId="0" fontId="1" fillId="33" borderId="15" xfId="0" applyFont="1" applyFill="1" applyBorder="1" applyAlignment="1">
      <alignment vertical="center"/>
    </xf>
    <xf numFmtId="0" fontId="1" fillId="33" borderId="50" xfId="33" applyFont="1" applyFill="1" applyBorder="1">
      <alignment/>
      <protection/>
    </xf>
    <xf numFmtId="0" fontId="1" fillId="33" borderId="48" xfId="0" applyFont="1" applyFill="1" applyBorder="1" applyAlignment="1">
      <alignment vertical="center"/>
    </xf>
    <xf numFmtId="0" fontId="1" fillId="33" borderId="47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62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14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1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/>
    </xf>
    <xf numFmtId="0" fontId="15" fillId="33" borderId="19" xfId="0" applyFont="1" applyFill="1" applyBorder="1" applyAlignment="1">
      <alignment horizontal="justify" vertical="center"/>
    </xf>
    <xf numFmtId="0" fontId="1" fillId="33" borderId="19" xfId="0" applyFont="1" applyFill="1" applyBorder="1" applyAlignment="1">
      <alignment horizontal="justify" vertical="center"/>
    </xf>
    <xf numFmtId="0" fontId="1" fillId="33" borderId="19" xfId="0" applyFont="1" applyFill="1" applyBorder="1" applyAlignment="1">
      <alignment horizontal="left" vertical="center"/>
    </xf>
    <xf numFmtId="0" fontId="55" fillId="33" borderId="19" xfId="0" applyFont="1" applyFill="1" applyBorder="1" applyAlignment="1">
      <alignment horizontal="left" vertical="center"/>
    </xf>
    <xf numFmtId="0" fontId="54" fillId="33" borderId="19" xfId="0" applyFont="1" applyFill="1" applyBorder="1" applyAlignment="1">
      <alignment wrapText="1"/>
    </xf>
    <xf numFmtId="0" fontId="55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justify" vertical="center" wrapText="1"/>
    </xf>
    <xf numFmtId="0" fontId="1" fillId="33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1" fillId="33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1" fillId="33" borderId="19" xfId="33" applyFont="1" applyFill="1" applyBorder="1" applyAlignment="1">
      <alignment wrapText="1"/>
      <protection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wrapText="1"/>
    </xf>
    <xf numFmtId="0" fontId="1" fillId="33" borderId="19" xfId="0" applyFont="1" applyFill="1" applyBorder="1" applyAlignment="1">
      <alignment vertical="center"/>
    </xf>
    <xf numFmtId="0" fontId="55" fillId="33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/>
    </xf>
    <xf numFmtId="0" fontId="56" fillId="32" borderId="45" xfId="0" applyFont="1" applyFill="1" applyBorder="1" applyAlignment="1">
      <alignment horizontal="center" vertical="center"/>
    </xf>
    <xf numFmtId="0" fontId="56" fillId="32" borderId="49" xfId="0" applyFont="1" applyFill="1" applyBorder="1" applyAlignment="1">
      <alignment horizontal="center" vertical="center"/>
    </xf>
    <xf numFmtId="0" fontId="56" fillId="32" borderId="6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9" fillId="32" borderId="64" xfId="0" applyFont="1" applyFill="1" applyBorder="1" applyAlignment="1">
      <alignment horizontal="center" vertical="center"/>
    </xf>
    <xf numFmtId="0" fontId="9" fillId="32" borderId="65" xfId="0" applyFont="1" applyFill="1" applyBorder="1" applyAlignment="1">
      <alignment horizontal="center" vertical="center"/>
    </xf>
    <xf numFmtId="0" fontId="9" fillId="32" borderId="66" xfId="0" applyFont="1" applyFill="1" applyBorder="1" applyAlignment="1">
      <alignment horizontal="center" vertical="center"/>
    </xf>
    <xf numFmtId="0" fontId="9" fillId="32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190500</xdr:colOff>
      <xdr:row>0</xdr:row>
      <xdr:rowOff>85725</xdr:rowOff>
    </xdr:from>
    <xdr:to>
      <xdr:col>54</xdr:col>
      <xdr:colOff>152400</xdr:colOff>
      <xdr:row>7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916400" y="85725"/>
          <a:ext cx="340995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დამტკიცებულია აკადემური საბჭოს სხდომაზე
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ოქმი № 3, “9” “ივნისი” 2011 წელი
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ცვლილებები: აკადემური საბჭოს სხდომის
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ოქმი № 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 “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16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” “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სექტემბერი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” 201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 წელი
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რექტორი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ს მ.შ.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ნ. ხაზარაძე</a:t>
          </a:r>
          <a:r>
            <a:rPr lang="en-US" cap="none" sz="900" b="0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5"/>
  <sheetViews>
    <sheetView tabSelected="1" zoomScale="70" zoomScaleNormal="70" zoomScalePageLayoutView="0" workbookViewId="0" topLeftCell="A1">
      <selection activeCell="AA6" sqref="AA6"/>
    </sheetView>
  </sheetViews>
  <sheetFormatPr defaultColWidth="9.00390625" defaultRowHeight="12.75"/>
  <cols>
    <col min="1" max="1" width="5.25390625" style="0" customWidth="1"/>
    <col min="2" max="2" width="36.25390625" style="0" customWidth="1"/>
    <col min="3" max="3" width="6.00390625" style="0" customWidth="1"/>
    <col min="4" max="4" width="4.875" style="0" customWidth="1"/>
    <col min="5" max="5" width="5.875" style="0" customWidth="1"/>
    <col min="6" max="6" width="4.375" style="0" bestFit="1" customWidth="1"/>
    <col min="7" max="7" width="6.25390625" style="0" customWidth="1"/>
    <col min="8" max="8" width="6.00390625" style="0" customWidth="1"/>
    <col min="9" max="9" width="4.25390625" style="0" customWidth="1"/>
    <col min="10" max="10" width="4.375" style="0" bestFit="1" customWidth="1"/>
    <col min="11" max="11" width="4.25390625" style="0" customWidth="1"/>
    <col min="12" max="12" width="3.375" style="0" bestFit="1" customWidth="1"/>
    <col min="13" max="14" width="4.875" style="0" customWidth="1"/>
    <col min="15" max="15" width="3.75390625" style="0" customWidth="1"/>
    <col min="16" max="16" width="4.125" style="0" customWidth="1"/>
    <col min="17" max="17" width="4.375" style="0" customWidth="1"/>
    <col min="18" max="18" width="4.125" style="0" customWidth="1"/>
    <col min="19" max="20" width="4.375" style="0" customWidth="1"/>
    <col min="21" max="21" width="3.875" style="0" customWidth="1"/>
    <col min="22" max="22" width="4.375" style="0" bestFit="1" customWidth="1"/>
    <col min="23" max="23" width="3.875" style="0" customWidth="1"/>
    <col min="24" max="24" width="3.125" style="0" customWidth="1"/>
    <col min="25" max="25" width="4.375" style="0" bestFit="1" customWidth="1"/>
    <col min="26" max="26" width="4.625" style="0" bestFit="1" customWidth="1"/>
    <col min="27" max="27" width="4.375" style="0" customWidth="1"/>
    <col min="28" max="28" width="4.375" style="0" bestFit="1" customWidth="1"/>
    <col min="29" max="29" width="3.875" style="0" customWidth="1"/>
    <col min="30" max="30" width="4.00390625" style="0" customWidth="1"/>
    <col min="31" max="31" width="4.375" style="0" bestFit="1" customWidth="1"/>
    <col min="32" max="32" width="4.375" style="0" customWidth="1"/>
    <col min="33" max="34" width="4.125" style="0" customWidth="1"/>
    <col min="35" max="35" width="4.875" style="0" customWidth="1"/>
    <col min="36" max="36" width="3.375" style="0" bestFit="1" customWidth="1"/>
    <col min="37" max="37" width="4.125" style="0" customWidth="1"/>
    <col min="38" max="38" width="4.25390625" style="0" customWidth="1"/>
    <col min="39" max="39" width="3.625" style="0" customWidth="1"/>
    <col min="40" max="40" width="3.875" style="0" customWidth="1"/>
    <col min="41" max="41" width="3.375" style="0" customWidth="1"/>
    <col min="42" max="42" width="3.75390625" style="0" customWidth="1"/>
    <col min="43" max="43" width="4.375" style="0" bestFit="1" customWidth="1"/>
    <col min="44" max="44" width="4.625" style="0" customWidth="1"/>
    <col min="45" max="45" width="4.375" style="0" customWidth="1"/>
    <col min="46" max="46" width="3.625" style="0" customWidth="1"/>
    <col min="47" max="47" width="4.125" style="0" customWidth="1"/>
    <col min="48" max="48" width="3.375" style="0" customWidth="1"/>
    <col min="49" max="49" width="4.75390625" style="0" customWidth="1"/>
    <col min="50" max="50" width="4.375" style="0" customWidth="1"/>
    <col min="51" max="51" width="4.25390625" style="0" customWidth="1"/>
    <col min="52" max="52" width="3.75390625" style="0" customWidth="1"/>
    <col min="53" max="53" width="4.625" style="0" customWidth="1"/>
    <col min="54" max="54" width="3.375" style="0" bestFit="1" customWidth="1"/>
    <col min="55" max="55" width="4.375" style="0" bestFit="1" customWidth="1"/>
    <col min="56" max="56" width="4.625" style="0" bestFit="1" customWidth="1"/>
  </cols>
  <sheetData>
    <row r="1" spans="1:56" ht="15">
      <c r="A1" s="12"/>
      <c r="C1" s="10"/>
      <c r="D1" s="11"/>
      <c r="E1" s="11"/>
      <c r="F1" s="11"/>
      <c r="G1" s="11"/>
      <c r="P1" s="11"/>
      <c r="Q1" s="11"/>
      <c r="R1" s="11"/>
      <c r="S1" s="11"/>
      <c r="T1" s="11"/>
      <c r="U1" s="11" t="s">
        <v>78</v>
      </c>
      <c r="V1" s="11"/>
      <c r="W1" s="11"/>
      <c r="X1" s="11"/>
      <c r="Y1" s="12"/>
      <c r="Z1" s="14"/>
      <c r="AA1" s="12"/>
      <c r="AB1" s="12"/>
      <c r="AC1" s="12"/>
      <c r="AD1" s="12"/>
      <c r="AE1" s="12"/>
      <c r="AF1" s="12"/>
      <c r="AG1" s="12"/>
      <c r="AY1" s="12"/>
      <c r="AZ1" s="12"/>
      <c r="BA1" s="12"/>
      <c r="BB1" s="12"/>
      <c r="BC1" s="12"/>
      <c r="BD1" s="12"/>
    </row>
    <row r="2" spans="1:56" ht="15">
      <c r="A2" s="12"/>
      <c r="B2" s="12" t="s">
        <v>82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4"/>
      <c r="Q2" s="14"/>
      <c r="R2" s="14"/>
      <c r="S2" s="14"/>
      <c r="T2" s="14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K2" s="46"/>
      <c r="AL2" s="64"/>
      <c r="AM2" s="61"/>
      <c r="AN2" s="64"/>
      <c r="AO2" s="64"/>
      <c r="AP2" s="64"/>
      <c r="AQ2" s="61"/>
      <c r="AR2" s="61"/>
      <c r="AS2" s="61"/>
      <c r="AT2" s="61"/>
      <c r="AU2" s="61"/>
      <c r="AV2" s="61"/>
      <c r="AW2" s="62"/>
      <c r="AX2" s="61"/>
      <c r="AY2" s="12"/>
      <c r="AZ2" s="12"/>
      <c r="BA2" s="12"/>
      <c r="BB2" s="12"/>
      <c r="BC2" s="12"/>
      <c r="BD2" s="12"/>
    </row>
    <row r="3" spans="1:56" ht="15">
      <c r="A3" s="12"/>
      <c r="B3" s="12" t="s">
        <v>83</v>
      </c>
      <c r="C3" s="10"/>
      <c r="D3" s="10"/>
      <c r="E3" s="10"/>
      <c r="F3" s="10"/>
      <c r="G3" s="10"/>
      <c r="H3" s="10"/>
      <c r="I3" s="10"/>
      <c r="J3" s="46"/>
      <c r="K3" s="46"/>
      <c r="L3" s="46"/>
      <c r="M3" s="10"/>
      <c r="N3" s="10"/>
      <c r="O3" s="10"/>
      <c r="S3" s="36" t="s">
        <v>15</v>
      </c>
      <c r="T3" s="12"/>
      <c r="U3" s="12" t="s">
        <v>135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K3" s="46"/>
      <c r="AL3" s="64"/>
      <c r="AM3" s="61"/>
      <c r="AN3" s="64"/>
      <c r="AO3" s="64"/>
      <c r="AP3" s="64"/>
      <c r="AQ3" s="61"/>
      <c r="AR3" s="61"/>
      <c r="AS3" s="61"/>
      <c r="AT3" s="61"/>
      <c r="AU3" s="61"/>
      <c r="AV3" s="61"/>
      <c r="AW3" s="62"/>
      <c r="AX3" s="61"/>
      <c r="AY3" s="12"/>
      <c r="AZ3" s="12"/>
      <c r="BA3" s="12"/>
      <c r="BB3" s="12"/>
      <c r="BC3" s="12"/>
      <c r="BD3" s="12"/>
    </row>
    <row r="4" spans="1:56" s="45" customFormat="1" ht="15">
      <c r="A4" s="12"/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48"/>
      <c r="O4" s="10"/>
      <c r="P4"/>
      <c r="Q4"/>
      <c r="R4"/>
      <c r="S4" s="36" t="s">
        <v>84</v>
      </c>
      <c r="T4" s="12"/>
      <c r="U4" s="12" t="s">
        <v>140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/>
      <c r="AI4"/>
      <c r="AJ4"/>
      <c r="AK4" s="12"/>
      <c r="AL4" s="63"/>
      <c r="AM4" s="63"/>
      <c r="AN4" s="63"/>
      <c r="AO4" s="63"/>
      <c r="AP4" s="63"/>
      <c r="AQ4" s="63"/>
      <c r="AR4" s="63"/>
      <c r="AS4" s="59"/>
      <c r="AT4" s="63"/>
      <c r="AU4" s="63"/>
      <c r="AV4" s="63"/>
      <c r="AW4" s="63"/>
      <c r="AX4" s="63"/>
      <c r="AY4" s="12"/>
      <c r="AZ4"/>
      <c r="BA4"/>
      <c r="BB4"/>
      <c r="BC4"/>
      <c r="BD4"/>
    </row>
    <row r="5" spans="1:56" s="45" customFormat="1" ht="15">
      <c r="A5" s="12"/>
      <c r="B5" s="12" t="s">
        <v>142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/>
      <c r="Q5"/>
      <c r="R5"/>
      <c r="S5" s="36" t="s">
        <v>16</v>
      </c>
      <c r="T5" s="12"/>
      <c r="U5" s="49" t="s">
        <v>381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/>
      <c r="AI5"/>
      <c r="AJ5"/>
      <c r="AK5" s="12"/>
      <c r="AL5" s="63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59"/>
      <c r="AX5" s="59"/>
      <c r="AY5"/>
      <c r="AZ5" s="12"/>
      <c r="BA5" s="12"/>
      <c r="BB5" s="12"/>
      <c r="BC5" s="12"/>
      <c r="BD5" s="12"/>
    </row>
    <row r="6" spans="1:56" ht="15">
      <c r="A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S6" s="36" t="s">
        <v>17</v>
      </c>
      <c r="T6" s="4"/>
      <c r="U6" s="12" t="s">
        <v>14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12"/>
      <c r="AZ6" s="12"/>
      <c r="BA6" s="12"/>
      <c r="BB6" s="12"/>
      <c r="BC6" s="12"/>
      <c r="BD6" s="12"/>
    </row>
    <row r="7" spans="1:56" ht="15">
      <c r="A7" s="12"/>
      <c r="C7" s="10"/>
      <c r="D7" s="10"/>
      <c r="E7" s="10"/>
      <c r="F7" s="10"/>
      <c r="G7" s="10"/>
      <c r="H7" s="10"/>
      <c r="I7" s="10"/>
      <c r="J7" s="10"/>
      <c r="K7" s="10"/>
      <c r="L7" s="10"/>
      <c r="N7" s="47" t="s">
        <v>79</v>
      </c>
      <c r="O7" s="10"/>
      <c r="P7" s="10"/>
      <c r="Q7" s="10"/>
      <c r="R7" s="10"/>
      <c r="T7" s="4"/>
      <c r="U7" s="12" t="s">
        <v>141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63"/>
      <c r="AX7" s="63"/>
      <c r="AY7" s="12"/>
      <c r="AZ7" s="12"/>
      <c r="BA7" s="12"/>
      <c r="BB7" s="12"/>
      <c r="BC7" s="12"/>
      <c r="BD7" s="12"/>
    </row>
    <row r="8" spans="1:56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3"/>
      <c r="AM8" s="13"/>
      <c r="AN8" s="13"/>
      <c r="AO8" s="13"/>
      <c r="AP8" s="13"/>
      <c r="AQ8" s="13"/>
      <c r="AR8" s="13"/>
      <c r="AS8" s="13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ht="15.75" thickBot="1">
      <c r="A9" s="181" t="s">
        <v>9</v>
      </c>
      <c r="B9" s="9" t="s">
        <v>19</v>
      </c>
      <c r="C9" s="174" t="s">
        <v>0</v>
      </c>
      <c r="D9" s="175"/>
      <c r="E9" s="175"/>
      <c r="F9" s="175"/>
      <c r="G9" s="175"/>
      <c r="H9" s="176"/>
      <c r="I9" s="174" t="s">
        <v>2</v>
      </c>
      <c r="J9" s="175"/>
      <c r="K9" s="175"/>
      <c r="L9" s="175"/>
      <c r="M9" s="175"/>
      <c r="N9" s="176"/>
      <c r="O9" s="174" t="s">
        <v>3</v>
      </c>
      <c r="P9" s="175"/>
      <c r="Q9" s="175"/>
      <c r="R9" s="175"/>
      <c r="S9" s="175"/>
      <c r="T9" s="176"/>
      <c r="U9" s="174" t="s">
        <v>4</v>
      </c>
      <c r="V9" s="175"/>
      <c r="W9" s="175"/>
      <c r="X9" s="175"/>
      <c r="Y9" s="175"/>
      <c r="Z9" s="176"/>
      <c r="AA9" s="174" t="s">
        <v>5</v>
      </c>
      <c r="AB9" s="175"/>
      <c r="AC9" s="175"/>
      <c r="AD9" s="175"/>
      <c r="AE9" s="175"/>
      <c r="AF9" s="176"/>
      <c r="AG9" s="174" t="s">
        <v>6</v>
      </c>
      <c r="AH9" s="175"/>
      <c r="AI9" s="175"/>
      <c r="AJ9" s="175"/>
      <c r="AK9" s="175"/>
      <c r="AL9" s="176"/>
      <c r="AM9" s="174" t="s">
        <v>7</v>
      </c>
      <c r="AN9" s="175"/>
      <c r="AO9" s="175"/>
      <c r="AP9" s="175"/>
      <c r="AQ9" s="175"/>
      <c r="AR9" s="176"/>
      <c r="AS9" s="174" t="s">
        <v>8</v>
      </c>
      <c r="AT9" s="175"/>
      <c r="AU9" s="175"/>
      <c r="AV9" s="175"/>
      <c r="AW9" s="175"/>
      <c r="AX9" s="176"/>
      <c r="AY9" s="174" t="s">
        <v>12</v>
      </c>
      <c r="AZ9" s="175"/>
      <c r="BA9" s="175"/>
      <c r="BB9" s="175"/>
      <c r="BC9" s="175"/>
      <c r="BD9" s="176"/>
    </row>
    <row r="10" spans="1:56" ht="15.75" thickBot="1">
      <c r="A10" s="182"/>
      <c r="B10" s="5"/>
      <c r="C10" s="1" t="s">
        <v>1</v>
      </c>
      <c r="D10" s="2" t="s">
        <v>97</v>
      </c>
      <c r="E10" s="2" t="s">
        <v>98</v>
      </c>
      <c r="F10" s="2" t="s">
        <v>99</v>
      </c>
      <c r="G10" s="2" t="s">
        <v>13</v>
      </c>
      <c r="H10" s="3" t="s">
        <v>0</v>
      </c>
      <c r="I10" s="1" t="s">
        <v>1</v>
      </c>
      <c r="J10" s="2" t="s">
        <v>97</v>
      </c>
      <c r="K10" s="2" t="s">
        <v>98</v>
      </c>
      <c r="L10" s="2" t="s">
        <v>99</v>
      </c>
      <c r="M10" s="2" t="s">
        <v>13</v>
      </c>
      <c r="N10" s="3" t="s">
        <v>0</v>
      </c>
      <c r="O10" s="1" t="s">
        <v>1</v>
      </c>
      <c r="P10" s="2" t="s">
        <v>97</v>
      </c>
      <c r="Q10" s="2" t="s">
        <v>98</v>
      </c>
      <c r="R10" s="2" t="s">
        <v>99</v>
      </c>
      <c r="S10" s="2" t="s">
        <v>13</v>
      </c>
      <c r="T10" s="3" t="s">
        <v>0</v>
      </c>
      <c r="U10" s="1" t="s">
        <v>1</v>
      </c>
      <c r="V10" s="2" t="s">
        <v>97</v>
      </c>
      <c r="W10" s="2" t="s">
        <v>98</v>
      </c>
      <c r="X10" s="2" t="s">
        <v>99</v>
      </c>
      <c r="Y10" s="2" t="s">
        <v>13</v>
      </c>
      <c r="Z10" s="3" t="s">
        <v>0</v>
      </c>
      <c r="AA10" s="1" t="s">
        <v>1</v>
      </c>
      <c r="AB10" s="2" t="s">
        <v>97</v>
      </c>
      <c r="AC10" s="2" t="s">
        <v>98</v>
      </c>
      <c r="AD10" s="2" t="s">
        <v>99</v>
      </c>
      <c r="AE10" s="2" t="s">
        <v>13</v>
      </c>
      <c r="AF10" s="3" t="s">
        <v>0</v>
      </c>
      <c r="AG10" s="1" t="s">
        <v>1</v>
      </c>
      <c r="AH10" s="2" t="s">
        <v>97</v>
      </c>
      <c r="AI10" s="2" t="s">
        <v>98</v>
      </c>
      <c r="AJ10" s="2" t="s">
        <v>99</v>
      </c>
      <c r="AK10" s="2" t="s">
        <v>13</v>
      </c>
      <c r="AL10" s="3" t="s">
        <v>0</v>
      </c>
      <c r="AM10" s="1" t="s">
        <v>1</v>
      </c>
      <c r="AN10" s="2" t="s">
        <v>97</v>
      </c>
      <c r="AO10" s="2" t="s">
        <v>98</v>
      </c>
      <c r="AP10" s="2" t="s">
        <v>99</v>
      </c>
      <c r="AQ10" s="2" t="s">
        <v>13</v>
      </c>
      <c r="AR10" s="3" t="s">
        <v>0</v>
      </c>
      <c r="AS10" s="1" t="s">
        <v>1</v>
      </c>
      <c r="AT10" s="2" t="s">
        <v>97</v>
      </c>
      <c r="AU10" s="2" t="s">
        <v>98</v>
      </c>
      <c r="AV10" s="2" t="s">
        <v>99</v>
      </c>
      <c r="AW10" s="2" t="s">
        <v>13</v>
      </c>
      <c r="AX10" s="3" t="s">
        <v>0</v>
      </c>
      <c r="AY10" s="1" t="s">
        <v>1</v>
      </c>
      <c r="AZ10" s="2" t="s">
        <v>97</v>
      </c>
      <c r="BA10" s="2" t="s">
        <v>98</v>
      </c>
      <c r="BB10" s="2" t="s">
        <v>99</v>
      </c>
      <c r="BC10" s="2" t="s">
        <v>13</v>
      </c>
      <c r="BD10" s="3" t="s">
        <v>0</v>
      </c>
    </row>
    <row r="11" spans="1:56" ht="15">
      <c r="A11" s="33" t="s">
        <v>20</v>
      </c>
      <c r="B11" s="177" t="s">
        <v>81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9"/>
    </row>
    <row r="12" spans="1:56" ht="15">
      <c r="A12" s="42" t="s">
        <v>21</v>
      </c>
      <c r="B12" s="34" t="s">
        <v>25</v>
      </c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7"/>
    </row>
    <row r="13" spans="1:56" ht="15">
      <c r="A13" s="26" t="s">
        <v>27</v>
      </c>
      <c r="B13" s="86" t="s">
        <v>134</v>
      </c>
      <c r="C13" s="15">
        <f aca="true" t="shared" si="0" ref="C13:H22">I13+O13+U13+AA13+AG13+AM13+AS13+AY13</f>
        <v>5</v>
      </c>
      <c r="D13" s="16">
        <f t="shared" si="0"/>
        <v>15</v>
      </c>
      <c r="E13" s="16">
        <f t="shared" si="0"/>
        <v>30</v>
      </c>
      <c r="F13" s="16">
        <f t="shared" si="0"/>
        <v>4</v>
      </c>
      <c r="G13" s="16">
        <f t="shared" si="0"/>
        <v>76</v>
      </c>
      <c r="H13" s="24">
        <f t="shared" si="0"/>
        <v>125</v>
      </c>
      <c r="I13" s="21">
        <v>5</v>
      </c>
      <c r="J13" s="19">
        <v>15</v>
      </c>
      <c r="K13" s="20">
        <v>30</v>
      </c>
      <c r="L13" s="20">
        <v>4</v>
      </c>
      <c r="M13" s="20">
        <f>N13-J13-K13-L13</f>
        <v>76</v>
      </c>
      <c r="N13" s="22">
        <f>I13*25</f>
        <v>125</v>
      </c>
      <c r="O13" s="18"/>
      <c r="P13" s="19"/>
      <c r="Q13" s="20">
        <v>0</v>
      </c>
      <c r="R13" s="20">
        <v>0</v>
      </c>
      <c r="S13" s="20">
        <f>T13-P13-Q13-R13</f>
        <v>0</v>
      </c>
      <c r="T13" s="22">
        <f>O13*25</f>
        <v>0</v>
      </c>
      <c r="U13" s="18"/>
      <c r="V13" s="19"/>
      <c r="W13" s="20">
        <v>0</v>
      </c>
      <c r="X13" s="20">
        <v>0</v>
      </c>
      <c r="Y13" s="20">
        <f>Z13-V13-W13-X13</f>
        <v>0</v>
      </c>
      <c r="Z13" s="22">
        <f>U13*25</f>
        <v>0</v>
      </c>
      <c r="AA13" s="21"/>
      <c r="AB13" s="19"/>
      <c r="AC13" s="20">
        <v>0</v>
      </c>
      <c r="AD13" s="20">
        <v>0</v>
      </c>
      <c r="AE13" s="20">
        <f>AF13-AB13-AC13-AD13</f>
        <v>0</v>
      </c>
      <c r="AF13" s="22">
        <f>AA13*25</f>
        <v>0</v>
      </c>
      <c r="AG13" s="18"/>
      <c r="AH13" s="19"/>
      <c r="AI13" s="20">
        <v>0</v>
      </c>
      <c r="AJ13" s="20">
        <v>0</v>
      </c>
      <c r="AK13" s="20">
        <f>AL13-AH13-AI13-AJ13</f>
        <v>0</v>
      </c>
      <c r="AL13" s="22">
        <f>AG13*25</f>
        <v>0</v>
      </c>
      <c r="AM13" s="21"/>
      <c r="AN13" s="19"/>
      <c r="AO13" s="20">
        <v>0</v>
      </c>
      <c r="AP13" s="20">
        <v>0</v>
      </c>
      <c r="AQ13" s="20">
        <f>AR13-AN13-AO13-AP13</f>
        <v>0</v>
      </c>
      <c r="AR13" s="22">
        <f>AM13*25</f>
        <v>0</v>
      </c>
      <c r="AS13" s="18"/>
      <c r="AT13" s="19"/>
      <c r="AU13" s="20">
        <v>0</v>
      </c>
      <c r="AV13" s="20">
        <v>0</v>
      </c>
      <c r="AW13" s="20">
        <f>AX13-AT13-AU13-AV13</f>
        <v>0</v>
      </c>
      <c r="AX13" s="22">
        <f>AS13*25</f>
        <v>0</v>
      </c>
      <c r="AY13" s="21"/>
      <c r="AZ13" s="19"/>
      <c r="BA13" s="20">
        <v>0</v>
      </c>
      <c r="BB13" s="20">
        <v>0</v>
      </c>
      <c r="BC13" s="20">
        <f>BD13-AZ13-BA13-BB13</f>
        <v>0</v>
      </c>
      <c r="BD13" s="22">
        <f>AY13*25</f>
        <v>0</v>
      </c>
    </row>
    <row r="14" spans="1:56" ht="15">
      <c r="A14" s="26" t="s">
        <v>28</v>
      </c>
      <c r="B14" s="87" t="s">
        <v>80</v>
      </c>
      <c r="C14" s="21">
        <f t="shared" si="0"/>
        <v>5</v>
      </c>
      <c r="D14" s="19">
        <f t="shared" si="0"/>
        <v>30</v>
      </c>
      <c r="E14" s="16">
        <f t="shared" si="0"/>
        <v>15</v>
      </c>
      <c r="F14" s="16">
        <f t="shared" si="0"/>
        <v>4</v>
      </c>
      <c r="G14" s="19">
        <f t="shared" si="0"/>
        <v>76</v>
      </c>
      <c r="H14" s="20">
        <f t="shared" si="0"/>
        <v>125</v>
      </c>
      <c r="I14" s="15">
        <v>5</v>
      </c>
      <c r="J14" s="16">
        <v>30</v>
      </c>
      <c r="K14" s="20">
        <v>15</v>
      </c>
      <c r="L14" s="20">
        <v>4</v>
      </c>
      <c r="M14" s="20">
        <f aca="true" t="shared" si="1" ref="M14:M21">N14-J14-K14-L14</f>
        <v>76</v>
      </c>
      <c r="N14" s="22">
        <f aca="true" t="shared" si="2" ref="N14:N21">I14*25</f>
        <v>125</v>
      </c>
      <c r="O14" s="23"/>
      <c r="P14" s="16"/>
      <c r="Q14" s="20">
        <v>0</v>
      </c>
      <c r="R14" s="20">
        <v>0</v>
      </c>
      <c r="S14" s="20">
        <f aca="true" t="shared" si="3" ref="S14:S21">T14-P14-Q14-R14</f>
        <v>0</v>
      </c>
      <c r="T14" s="22">
        <f aca="true" t="shared" si="4" ref="T14:T21">O14*25</f>
        <v>0</v>
      </c>
      <c r="U14" s="23"/>
      <c r="V14" s="16"/>
      <c r="W14" s="20">
        <v>0</v>
      </c>
      <c r="X14" s="20">
        <v>0</v>
      </c>
      <c r="Y14" s="20">
        <f aca="true" t="shared" si="5" ref="Y14:Y21">Z14-V14-W14-X14</f>
        <v>0</v>
      </c>
      <c r="Z14" s="22">
        <f aca="true" t="shared" si="6" ref="Z14:Z21">U14*25</f>
        <v>0</v>
      </c>
      <c r="AA14" s="15"/>
      <c r="AB14" s="16"/>
      <c r="AC14" s="20">
        <v>0</v>
      </c>
      <c r="AD14" s="20">
        <v>0</v>
      </c>
      <c r="AE14" s="20">
        <f aca="true" t="shared" si="7" ref="AE14:AE21">AF14-AB14-AC14-AD14</f>
        <v>0</v>
      </c>
      <c r="AF14" s="22">
        <f aca="true" t="shared" si="8" ref="AF14:AF21">AA14*25</f>
        <v>0</v>
      </c>
      <c r="AG14" s="23"/>
      <c r="AH14" s="16"/>
      <c r="AI14" s="20">
        <v>0</v>
      </c>
      <c r="AJ14" s="20">
        <v>0</v>
      </c>
      <c r="AK14" s="20">
        <f aca="true" t="shared" si="9" ref="AK14:AK21">AL14-AH14-AI14-AJ14</f>
        <v>0</v>
      </c>
      <c r="AL14" s="22">
        <f aca="true" t="shared" si="10" ref="AL14:AL21">AG14*25</f>
        <v>0</v>
      </c>
      <c r="AM14" s="15"/>
      <c r="AN14" s="16"/>
      <c r="AO14" s="20">
        <v>0</v>
      </c>
      <c r="AP14" s="20">
        <v>0</v>
      </c>
      <c r="AQ14" s="20">
        <f aca="true" t="shared" si="11" ref="AQ14:AQ21">AR14-AN14-AO14-AP14</f>
        <v>0</v>
      </c>
      <c r="AR14" s="22">
        <f aca="true" t="shared" si="12" ref="AR14:AR21">AM14*25</f>
        <v>0</v>
      </c>
      <c r="AS14" s="23"/>
      <c r="AT14" s="16"/>
      <c r="AU14" s="20">
        <v>0</v>
      </c>
      <c r="AV14" s="20">
        <v>0</v>
      </c>
      <c r="AW14" s="20">
        <f aca="true" t="shared" si="13" ref="AW14:AW21">AX14-AT14-AU14-AV14</f>
        <v>0</v>
      </c>
      <c r="AX14" s="22">
        <f aca="true" t="shared" si="14" ref="AX14:AX21">AS14*25</f>
        <v>0</v>
      </c>
      <c r="AY14" s="15"/>
      <c r="AZ14" s="16"/>
      <c r="BA14" s="20">
        <v>0</v>
      </c>
      <c r="BB14" s="20">
        <v>0</v>
      </c>
      <c r="BC14" s="20">
        <f aca="true" t="shared" si="15" ref="BC14:BC21">BD14-AZ14-BA14-BB14</f>
        <v>0</v>
      </c>
      <c r="BD14" s="22">
        <f aca="true" t="shared" si="16" ref="BD14:BD21">AY14*25</f>
        <v>0</v>
      </c>
    </row>
    <row r="15" spans="1:56" ht="15">
      <c r="A15" s="26" t="s">
        <v>29</v>
      </c>
      <c r="B15" s="88" t="s">
        <v>57</v>
      </c>
      <c r="C15" s="21">
        <f t="shared" si="0"/>
        <v>5</v>
      </c>
      <c r="D15" s="19">
        <f t="shared" si="0"/>
        <v>22</v>
      </c>
      <c r="E15" s="16">
        <f t="shared" si="0"/>
        <v>44</v>
      </c>
      <c r="F15" s="16">
        <f t="shared" si="0"/>
        <v>7</v>
      </c>
      <c r="G15" s="19">
        <f t="shared" si="0"/>
        <v>52</v>
      </c>
      <c r="H15" s="20">
        <f t="shared" si="0"/>
        <v>125</v>
      </c>
      <c r="I15" s="15">
        <v>5</v>
      </c>
      <c r="J15" s="16">
        <v>22</v>
      </c>
      <c r="K15" s="20">
        <v>44</v>
      </c>
      <c r="L15" s="20">
        <v>7</v>
      </c>
      <c r="M15" s="20">
        <f t="shared" si="1"/>
        <v>52</v>
      </c>
      <c r="N15" s="22">
        <f t="shared" si="2"/>
        <v>125</v>
      </c>
      <c r="O15" s="23"/>
      <c r="P15" s="16"/>
      <c r="Q15" s="20">
        <v>0</v>
      </c>
      <c r="R15" s="20">
        <v>0</v>
      </c>
      <c r="S15" s="20">
        <f t="shared" si="3"/>
        <v>0</v>
      </c>
      <c r="T15" s="22">
        <f t="shared" si="4"/>
        <v>0</v>
      </c>
      <c r="U15" s="23"/>
      <c r="V15" s="16"/>
      <c r="W15" s="20">
        <v>0</v>
      </c>
      <c r="X15" s="20">
        <v>0</v>
      </c>
      <c r="Y15" s="20">
        <f t="shared" si="5"/>
        <v>0</v>
      </c>
      <c r="Z15" s="22">
        <f t="shared" si="6"/>
        <v>0</v>
      </c>
      <c r="AA15" s="15"/>
      <c r="AB15" s="16"/>
      <c r="AC15" s="20">
        <v>0</v>
      </c>
      <c r="AD15" s="20">
        <v>0</v>
      </c>
      <c r="AE15" s="20">
        <f t="shared" si="7"/>
        <v>0</v>
      </c>
      <c r="AF15" s="22">
        <f t="shared" si="8"/>
        <v>0</v>
      </c>
      <c r="AG15" s="23"/>
      <c r="AH15" s="16"/>
      <c r="AI15" s="20">
        <v>0</v>
      </c>
      <c r="AJ15" s="20">
        <v>0</v>
      </c>
      <c r="AK15" s="20">
        <f t="shared" si="9"/>
        <v>0</v>
      </c>
      <c r="AL15" s="22">
        <f t="shared" si="10"/>
        <v>0</v>
      </c>
      <c r="AM15" s="15"/>
      <c r="AN15" s="16"/>
      <c r="AO15" s="20">
        <v>0</v>
      </c>
      <c r="AP15" s="20">
        <v>0</v>
      </c>
      <c r="AQ15" s="20">
        <f t="shared" si="11"/>
        <v>0</v>
      </c>
      <c r="AR15" s="22">
        <f t="shared" si="12"/>
        <v>0</v>
      </c>
      <c r="AS15" s="23"/>
      <c r="AT15" s="16"/>
      <c r="AU15" s="20">
        <v>0</v>
      </c>
      <c r="AV15" s="20">
        <v>0</v>
      </c>
      <c r="AW15" s="20">
        <f t="shared" si="13"/>
        <v>0</v>
      </c>
      <c r="AX15" s="22">
        <f t="shared" si="14"/>
        <v>0</v>
      </c>
      <c r="AY15" s="15"/>
      <c r="AZ15" s="16"/>
      <c r="BA15" s="20">
        <v>0</v>
      </c>
      <c r="BB15" s="20">
        <v>0</v>
      </c>
      <c r="BC15" s="20">
        <f t="shared" si="15"/>
        <v>0</v>
      </c>
      <c r="BD15" s="22">
        <f t="shared" si="16"/>
        <v>0</v>
      </c>
    </row>
    <row r="16" spans="1:56" ht="15">
      <c r="A16" s="26" t="s">
        <v>30</v>
      </c>
      <c r="B16" s="87" t="s">
        <v>121</v>
      </c>
      <c r="C16" s="21">
        <f t="shared" si="0"/>
        <v>5</v>
      </c>
      <c r="D16" s="19">
        <f t="shared" si="0"/>
        <v>0</v>
      </c>
      <c r="E16" s="16">
        <f t="shared" si="0"/>
        <v>75</v>
      </c>
      <c r="F16" s="16">
        <f t="shared" si="0"/>
        <v>7</v>
      </c>
      <c r="G16" s="19">
        <f t="shared" si="0"/>
        <v>43</v>
      </c>
      <c r="H16" s="20">
        <f t="shared" si="0"/>
        <v>125</v>
      </c>
      <c r="I16" s="15">
        <v>5</v>
      </c>
      <c r="J16" s="16"/>
      <c r="K16" s="20">
        <v>75</v>
      </c>
      <c r="L16" s="20">
        <v>7</v>
      </c>
      <c r="M16" s="20">
        <f t="shared" si="1"/>
        <v>43</v>
      </c>
      <c r="N16" s="22">
        <f t="shared" si="2"/>
        <v>125</v>
      </c>
      <c r="O16" s="23"/>
      <c r="P16" s="16"/>
      <c r="Q16" s="20">
        <v>0</v>
      </c>
      <c r="R16" s="20">
        <v>0</v>
      </c>
      <c r="S16" s="20">
        <f t="shared" si="3"/>
        <v>0</v>
      </c>
      <c r="T16" s="22">
        <f t="shared" si="4"/>
        <v>0</v>
      </c>
      <c r="U16" s="23"/>
      <c r="V16" s="16"/>
      <c r="W16" s="20">
        <v>0</v>
      </c>
      <c r="X16" s="20">
        <v>0</v>
      </c>
      <c r="Y16" s="20">
        <f t="shared" si="5"/>
        <v>0</v>
      </c>
      <c r="Z16" s="22">
        <f t="shared" si="6"/>
        <v>0</v>
      </c>
      <c r="AA16" s="15"/>
      <c r="AB16" s="16"/>
      <c r="AC16" s="20">
        <v>0</v>
      </c>
      <c r="AD16" s="20">
        <v>0</v>
      </c>
      <c r="AE16" s="20">
        <f t="shared" si="7"/>
        <v>0</v>
      </c>
      <c r="AF16" s="22">
        <f t="shared" si="8"/>
        <v>0</v>
      </c>
      <c r="AG16" s="23"/>
      <c r="AH16" s="16"/>
      <c r="AI16" s="20">
        <v>0</v>
      </c>
      <c r="AJ16" s="20">
        <v>0</v>
      </c>
      <c r="AK16" s="20">
        <f t="shared" si="9"/>
        <v>0</v>
      </c>
      <c r="AL16" s="22">
        <f t="shared" si="10"/>
        <v>0</v>
      </c>
      <c r="AM16" s="15"/>
      <c r="AN16" s="16"/>
      <c r="AO16" s="20">
        <v>0</v>
      </c>
      <c r="AP16" s="20">
        <v>0</v>
      </c>
      <c r="AQ16" s="20">
        <f t="shared" si="11"/>
        <v>0</v>
      </c>
      <c r="AR16" s="22">
        <f t="shared" si="12"/>
        <v>0</v>
      </c>
      <c r="AS16" s="23"/>
      <c r="AT16" s="16"/>
      <c r="AU16" s="20">
        <v>0</v>
      </c>
      <c r="AV16" s="20">
        <v>0</v>
      </c>
      <c r="AW16" s="20">
        <f t="shared" si="13"/>
        <v>0</v>
      </c>
      <c r="AX16" s="22">
        <f t="shared" si="14"/>
        <v>0</v>
      </c>
      <c r="AY16" s="15"/>
      <c r="AZ16" s="16"/>
      <c r="BA16" s="20">
        <v>0</v>
      </c>
      <c r="BB16" s="20">
        <v>0</v>
      </c>
      <c r="BC16" s="20">
        <f t="shared" si="15"/>
        <v>0</v>
      </c>
      <c r="BD16" s="22">
        <f t="shared" si="16"/>
        <v>0</v>
      </c>
    </row>
    <row r="17" spans="1:56" ht="15">
      <c r="A17" s="26" t="s">
        <v>31</v>
      </c>
      <c r="B17" s="88" t="s">
        <v>58</v>
      </c>
      <c r="C17" s="15">
        <f t="shared" si="0"/>
        <v>6</v>
      </c>
      <c r="D17" s="16">
        <f t="shared" si="0"/>
        <v>30</v>
      </c>
      <c r="E17" s="16">
        <f t="shared" si="0"/>
        <v>45</v>
      </c>
      <c r="F17" s="16">
        <f t="shared" si="0"/>
        <v>7</v>
      </c>
      <c r="G17" s="16">
        <f t="shared" si="0"/>
        <v>68</v>
      </c>
      <c r="H17" s="24">
        <f t="shared" si="0"/>
        <v>150</v>
      </c>
      <c r="I17" s="15"/>
      <c r="J17" s="16"/>
      <c r="K17" s="20">
        <v>0</v>
      </c>
      <c r="L17" s="20">
        <v>0</v>
      </c>
      <c r="M17" s="20">
        <f t="shared" si="1"/>
        <v>0</v>
      </c>
      <c r="N17" s="22">
        <f t="shared" si="2"/>
        <v>0</v>
      </c>
      <c r="O17" s="23">
        <v>6</v>
      </c>
      <c r="P17" s="16">
        <v>30</v>
      </c>
      <c r="Q17" s="20">
        <v>45</v>
      </c>
      <c r="R17" s="20">
        <v>7</v>
      </c>
      <c r="S17" s="20">
        <f t="shared" si="3"/>
        <v>68</v>
      </c>
      <c r="T17" s="22">
        <f t="shared" si="4"/>
        <v>150</v>
      </c>
      <c r="U17" s="23"/>
      <c r="V17" s="16"/>
      <c r="W17" s="20">
        <v>0</v>
      </c>
      <c r="X17" s="20">
        <v>0</v>
      </c>
      <c r="Y17" s="20">
        <f t="shared" si="5"/>
        <v>0</v>
      </c>
      <c r="Z17" s="22">
        <f t="shared" si="6"/>
        <v>0</v>
      </c>
      <c r="AA17" s="15"/>
      <c r="AB17" s="16"/>
      <c r="AC17" s="20">
        <v>0</v>
      </c>
      <c r="AD17" s="20">
        <v>0</v>
      </c>
      <c r="AE17" s="20">
        <f t="shared" si="7"/>
        <v>0</v>
      </c>
      <c r="AF17" s="22">
        <f t="shared" si="8"/>
        <v>0</v>
      </c>
      <c r="AG17" s="23"/>
      <c r="AH17" s="16"/>
      <c r="AI17" s="20">
        <v>0</v>
      </c>
      <c r="AJ17" s="20">
        <v>0</v>
      </c>
      <c r="AK17" s="20">
        <f t="shared" si="9"/>
        <v>0</v>
      </c>
      <c r="AL17" s="22">
        <f t="shared" si="10"/>
        <v>0</v>
      </c>
      <c r="AM17" s="15"/>
      <c r="AN17" s="16"/>
      <c r="AO17" s="20">
        <v>0</v>
      </c>
      <c r="AP17" s="20">
        <v>0</v>
      </c>
      <c r="AQ17" s="20">
        <f t="shared" si="11"/>
        <v>0</v>
      </c>
      <c r="AR17" s="22">
        <f t="shared" si="12"/>
        <v>0</v>
      </c>
      <c r="AS17" s="23"/>
      <c r="AT17" s="16"/>
      <c r="AU17" s="20">
        <v>0</v>
      </c>
      <c r="AV17" s="20">
        <v>0</v>
      </c>
      <c r="AW17" s="20">
        <f t="shared" si="13"/>
        <v>0</v>
      </c>
      <c r="AX17" s="22">
        <f t="shared" si="14"/>
        <v>0</v>
      </c>
      <c r="AY17" s="15"/>
      <c r="AZ17" s="16"/>
      <c r="BA17" s="20">
        <v>0</v>
      </c>
      <c r="BB17" s="20">
        <v>0</v>
      </c>
      <c r="BC17" s="20">
        <f t="shared" si="15"/>
        <v>0</v>
      </c>
      <c r="BD17" s="22">
        <f t="shared" si="16"/>
        <v>0</v>
      </c>
    </row>
    <row r="18" spans="1:56" ht="15">
      <c r="A18" s="26" t="s">
        <v>32</v>
      </c>
      <c r="B18" s="89" t="s">
        <v>122</v>
      </c>
      <c r="C18" s="15">
        <f t="shared" si="0"/>
        <v>5</v>
      </c>
      <c r="D18" s="16">
        <f t="shared" si="0"/>
        <v>0</v>
      </c>
      <c r="E18" s="16">
        <f t="shared" si="0"/>
        <v>75</v>
      </c>
      <c r="F18" s="16">
        <f t="shared" si="0"/>
        <v>7</v>
      </c>
      <c r="G18" s="16">
        <f t="shared" si="0"/>
        <v>43</v>
      </c>
      <c r="H18" s="24">
        <f t="shared" si="0"/>
        <v>125</v>
      </c>
      <c r="I18" s="15"/>
      <c r="J18" s="16"/>
      <c r="K18" s="20">
        <v>0</v>
      </c>
      <c r="L18" s="20">
        <v>0</v>
      </c>
      <c r="M18" s="20">
        <f t="shared" si="1"/>
        <v>0</v>
      </c>
      <c r="N18" s="22">
        <f t="shared" si="2"/>
        <v>0</v>
      </c>
      <c r="O18" s="23">
        <v>5</v>
      </c>
      <c r="P18" s="16"/>
      <c r="Q18" s="20">
        <v>75</v>
      </c>
      <c r="R18" s="20">
        <v>7</v>
      </c>
      <c r="S18" s="20">
        <f t="shared" si="3"/>
        <v>43</v>
      </c>
      <c r="T18" s="22">
        <f t="shared" si="4"/>
        <v>125</v>
      </c>
      <c r="U18" s="23"/>
      <c r="V18" s="16"/>
      <c r="W18" s="20">
        <v>0</v>
      </c>
      <c r="X18" s="20">
        <v>0</v>
      </c>
      <c r="Y18" s="20">
        <f t="shared" si="5"/>
        <v>0</v>
      </c>
      <c r="Z18" s="22">
        <f t="shared" si="6"/>
        <v>0</v>
      </c>
      <c r="AA18" s="15"/>
      <c r="AB18" s="16"/>
      <c r="AC18" s="20">
        <v>0</v>
      </c>
      <c r="AD18" s="20">
        <v>0</v>
      </c>
      <c r="AE18" s="20">
        <f t="shared" si="7"/>
        <v>0</v>
      </c>
      <c r="AF18" s="22">
        <f t="shared" si="8"/>
        <v>0</v>
      </c>
      <c r="AG18" s="23"/>
      <c r="AH18" s="16"/>
      <c r="AI18" s="20">
        <v>0</v>
      </c>
      <c r="AJ18" s="20">
        <v>0</v>
      </c>
      <c r="AK18" s="20">
        <f t="shared" si="9"/>
        <v>0</v>
      </c>
      <c r="AL18" s="22">
        <f t="shared" si="10"/>
        <v>0</v>
      </c>
      <c r="AM18" s="15"/>
      <c r="AN18" s="16"/>
      <c r="AO18" s="20">
        <v>0</v>
      </c>
      <c r="AP18" s="20">
        <v>0</v>
      </c>
      <c r="AQ18" s="20">
        <f t="shared" si="11"/>
        <v>0</v>
      </c>
      <c r="AR18" s="22">
        <f t="shared" si="12"/>
        <v>0</v>
      </c>
      <c r="AS18" s="23"/>
      <c r="AT18" s="16"/>
      <c r="AU18" s="20">
        <v>0</v>
      </c>
      <c r="AV18" s="20">
        <v>0</v>
      </c>
      <c r="AW18" s="20">
        <f t="shared" si="13"/>
        <v>0</v>
      </c>
      <c r="AX18" s="22">
        <f t="shared" si="14"/>
        <v>0</v>
      </c>
      <c r="AY18" s="15"/>
      <c r="AZ18" s="16"/>
      <c r="BA18" s="20">
        <v>0</v>
      </c>
      <c r="BB18" s="20">
        <v>0</v>
      </c>
      <c r="BC18" s="20">
        <f t="shared" si="15"/>
        <v>0</v>
      </c>
      <c r="BD18" s="22">
        <f t="shared" si="16"/>
        <v>0</v>
      </c>
    </row>
    <row r="19" spans="1:56" ht="15">
      <c r="A19" s="26" t="s">
        <v>33</v>
      </c>
      <c r="B19" s="89" t="s">
        <v>72</v>
      </c>
      <c r="C19" s="32">
        <f t="shared" si="0"/>
        <v>5</v>
      </c>
      <c r="D19" s="28">
        <f t="shared" si="0"/>
        <v>0</v>
      </c>
      <c r="E19" s="16">
        <f t="shared" si="0"/>
        <v>45</v>
      </c>
      <c r="F19" s="16">
        <f t="shared" si="0"/>
        <v>7</v>
      </c>
      <c r="G19" s="28">
        <f t="shared" si="0"/>
        <v>73</v>
      </c>
      <c r="H19" s="37">
        <f t="shared" si="0"/>
        <v>125</v>
      </c>
      <c r="I19" s="27"/>
      <c r="J19" s="28"/>
      <c r="K19" s="20">
        <v>0</v>
      </c>
      <c r="L19" s="20">
        <v>0</v>
      </c>
      <c r="M19" s="20">
        <f t="shared" si="1"/>
        <v>0</v>
      </c>
      <c r="N19" s="22">
        <f t="shared" si="2"/>
        <v>0</v>
      </c>
      <c r="O19" s="23">
        <v>5</v>
      </c>
      <c r="P19" s="16"/>
      <c r="Q19" s="20">
        <v>45</v>
      </c>
      <c r="R19" s="20">
        <v>7</v>
      </c>
      <c r="S19" s="20">
        <f t="shared" si="3"/>
        <v>73</v>
      </c>
      <c r="T19" s="22">
        <f t="shared" si="4"/>
        <v>125</v>
      </c>
      <c r="U19" s="23"/>
      <c r="V19" s="16"/>
      <c r="W19" s="20">
        <v>0</v>
      </c>
      <c r="X19" s="20">
        <v>0</v>
      </c>
      <c r="Y19" s="20">
        <f t="shared" si="5"/>
        <v>0</v>
      </c>
      <c r="Z19" s="22">
        <f t="shared" si="6"/>
        <v>0</v>
      </c>
      <c r="AA19" s="27"/>
      <c r="AB19" s="28"/>
      <c r="AC19" s="20">
        <v>0</v>
      </c>
      <c r="AD19" s="20">
        <v>0</v>
      </c>
      <c r="AE19" s="20">
        <f t="shared" si="7"/>
        <v>0</v>
      </c>
      <c r="AF19" s="22">
        <f t="shared" si="8"/>
        <v>0</v>
      </c>
      <c r="AG19" s="23"/>
      <c r="AH19" s="16"/>
      <c r="AI19" s="20">
        <v>0</v>
      </c>
      <c r="AJ19" s="20">
        <v>0</v>
      </c>
      <c r="AK19" s="20">
        <f t="shared" si="9"/>
        <v>0</v>
      </c>
      <c r="AL19" s="22">
        <f t="shared" si="10"/>
        <v>0</v>
      </c>
      <c r="AM19" s="15"/>
      <c r="AN19" s="16"/>
      <c r="AO19" s="20">
        <v>0</v>
      </c>
      <c r="AP19" s="20">
        <v>0</v>
      </c>
      <c r="AQ19" s="20">
        <f t="shared" si="11"/>
        <v>0</v>
      </c>
      <c r="AR19" s="22">
        <f t="shared" si="12"/>
        <v>0</v>
      </c>
      <c r="AS19" s="23"/>
      <c r="AT19" s="16"/>
      <c r="AU19" s="20">
        <v>0</v>
      </c>
      <c r="AV19" s="20">
        <v>0</v>
      </c>
      <c r="AW19" s="20">
        <f t="shared" si="13"/>
        <v>0</v>
      </c>
      <c r="AX19" s="22">
        <f t="shared" si="14"/>
        <v>0</v>
      </c>
      <c r="AY19" s="15"/>
      <c r="AZ19" s="16"/>
      <c r="BA19" s="20">
        <v>0</v>
      </c>
      <c r="BB19" s="20">
        <v>0</v>
      </c>
      <c r="BC19" s="20">
        <f t="shared" si="15"/>
        <v>0</v>
      </c>
      <c r="BD19" s="22">
        <f t="shared" si="16"/>
        <v>0</v>
      </c>
    </row>
    <row r="20" spans="1:56" ht="15">
      <c r="A20" s="26" t="s">
        <v>59</v>
      </c>
      <c r="B20" s="89" t="s">
        <v>123</v>
      </c>
      <c r="C20" s="23">
        <f t="shared" si="0"/>
        <v>5</v>
      </c>
      <c r="D20" s="16">
        <f t="shared" si="0"/>
        <v>0</v>
      </c>
      <c r="E20" s="16">
        <f t="shared" si="0"/>
        <v>75</v>
      </c>
      <c r="F20" s="16">
        <f t="shared" si="0"/>
        <v>7</v>
      </c>
      <c r="G20" s="16">
        <f t="shared" si="0"/>
        <v>43</v>
      </c>
      <c r="H20" s="24">
        <f t="shared" si="0"/>
        <v>125</v>
      </c>
      <c r="I20" s="15"/>
      <c r="J20" s="16"/>
      <c r="K20" s="20">
        <v>0</v>
      </c>
      <c r="L20" s="20">
        <v>0</v>
      </c>
      <c r="M20" s="20">
        <f t="shared" si="1"/>
        <v>0</v>
      </c>
      <c r="N20" s="22">
        <f t="shared" si="2"/>
        <v>0</v>
      </c>
      <c r="O20" s="15"/>
      <c r="P20" s="16"/>
      <c r="Q20" s="20">
        <v>0</v>
      </c>
      <c r="R20" s="20">
        <v>0</v>
      </c>
      <c r="S20" s="20">
        <f t="shared" si="3"/>
        <v>0</v>
      </c>
      <c r="T20" s="22">
        <f t="shared" si="4"/>
        <v>0</v>
      </c>
      <c r="U20" s="15">
        <v>5</v>
      </c>
      <c r="V20" s="16"/>
      <c r="W20" s="20">
        <v>75</v>
      </c>
      <c r="X20" s="20">
        <v>7</v>
      </c>
      <c r="Y20" s="20">
        <f t="shared" si="5"/>
        <v>43</v>
      </c>
      <c r="Z20" s="22">
        <f t="shared" si="6"/>
        <v>125</v>
      </c>
      <c r="AA20" s="15"/>
      <c r="AB20" s="16"/>
      <c r="AC20" s="20">
        <v>0</v>
      </c>
      <c r="AD20" s="20">
        <v>0</v>
      </c>
      <c r="AE20" s="20">
        <f t="shared" si="7"/>
        <v>0</v>
      </c>
      <c r="AF20" s="22">
        <f t="shared" si="8"/>
        <v>0</v>
      </c>
      <c r="AG20" s="32"/>
      <c r="AH20" s="28"/>
      <c r="AI20" s="20">
        <v>0</v>
      </c>
      <c r="AJ20" s="20">
        <v>0</v>
      </c>
      <c r="AK20" s="20">
        <f t="shared" si="9"/>
        <v>0</v>
      </c>
      <c r="AL20" s="22">
        <f t="shared" si="10"/>
        <v>0</v>
      </c>
      <c r="AM20" s="27"/>
      <c r="AN20" s="28"/>
      <c r="AO20" s="20">
        <v>0</v>
      </c>
      <c r="AP20" s="20">
        <v>0</v>
      </c>
      <c r="AQ20" s="20">
        <f t="shared" si="11"/>
        <v>0</v>
      </c>
      <c r="AR20" s="22">
        <f t="shared" si="12"/>
        <v>0</v>
      </c>
      <c r="AS20" s="32"/>
      <c r="AT20" s="28"/>
      <c r="AU20" s="20">
        <v>0</v>
      </c>
      <c r="AV20" s="20">
        <v>0</v>
      </c>
      <c r="AW20" s="20">
        <f t="shared" si="13"/>
        <v>0</v>
      </c>
      <c r="AX20" s="22">
        <f t="shared" si="14"/>
        <v>0</v>
      </c>
      <c r="AY20" s="27"/>
      <c r="AZ20" s="28"/>
      <c r="BA20" s="20">
        <v>0</v>
      </c>
      <c r="BB20" s="20">
        <v>0</v>
      </c>
      <c r="BC20" s="20">
        <f t="shared" si="15"/>
        <v>0</v>
      </c>
      <c r="BD20" s="22">
        <f t="shared" si="16"/>
        <v>0</v>
      </c>
    </row>
    <row r="21" spans="1:56" ht="15.75" thickBot="1">
      <c r="A21" s="26" t="s">
        <v>60</v>
      </c>
      <c r="B21" s="89" t="s">
        <v>124</v>
      </c>
      <c r="C21" s="23">
        <f t="shared" si="0"/>
        <v>5</v>
      </c>
      <c r="D21" s="16">
        <f t="shared" si="0"/>
        <v>0</v>
      </c>
      <c r="E21" s="16">
        <f t="shared" si="0"/>
        <v>75</v>
      </c>
      <c r="F21" s="16">
        <f t="shared" si="0"/>
        <v>7</v>
      </c>
      <c r="G21" s="16">
        <f t="shared" si="0"/>
        <v>43</v>
      </c>
      <c r="H21" s="24">
        <f t="shared" si="0"/>
        <v>125</v>
      </c>
      <c r="I21" s="15"/>
      <c r="J21" s="16"/>
      <c r="K21" s="20">
        <v>0</v>
      </c>
      <c r="L21" s="20">
        <v>0</v>
      </c>
      <c r="M21" s="20">
        <f t="shared" si="1"/>
        <v>0</v>
      </c>
      <c r="N21" s="22">
        <f t="shared" si="2"/>
        <v>0</v>
      </c>
      <c r="O21" s="15"/>
      <c r="P21" s="16"/>
      <c r="Q21" s="20">
        <v>0</v>
      </c>
      <c r="R21" s="20">
        <v>0</v>
      </c>
      <c r="S21" s="20">
        <f t="shared" si="3"/>
        <v>0</v>
      </c>
      <c r="T21" s="22">
        <f t="shared" si="4"/>
        <v>0</v>
      </c>
      <c r="U21" s="15"/>
      <c r="V21" s="16"/>
      <c r="W21" s="20">
        <v>0</v>
      </c>
      <c r="X21" s="20">
        <v>0</v>
      </c>
      <c r="Y21" s="20">
        <f t="shared" si="5"/>
        <v>0</v>
      </c>
      <c r="Z21" s="22">
        <f t="shared" si="6"/>
        <v>0</v>
      </c>
      <c r="AA21" s="23">
        <v>5</v>
      </c>
      <c r="AB21" s="16"/>
      <c r="AC21" s="20">
        <v>75</v>
      </c>
      <c r="AD21" s="20">
        <v>7</v>
      </c>
      <c r="AE21" s="20">
        <f t="shared" si="7"/>
        <v>43</v>
      </c>
      <c r="AF21" s="22">
        <f t="shared" si="8"/>
        <v>125</v>
      </c>
      <c r="AG21" s="23"/>
      <c r="AH21" s="16"/>
      <c r="AI21" s="20">
        <v>0</v>
      </c>
      <c r="AJ21" s="20">
        <v>0</v>
      </c>
      <c r="AK21" s="20">
        <f t="shared" si="9"/>
        <v>0</v>
      </c>
      <c r="AL21" s="22">
        <f t="shared" si="10"/>
        <v>0</v>
      </c>
      <c r="AM21" s="15"/>
      <c r="AN21" s="16"/>
      <c r="AO21" s="20">
        <v>0</v>
      </c>
      <c r="AP21" s="20">
        <v>0</v>
      </c>
      <c r="AQ21" s="20">
        <f t="shared" si="11"/>
        <v>0</v>
      </c>
      <c r="AR21" s="22">
        <f t="shared" si="12"/>
        <v>0</v>
      </c>
      <c r="AS21" s="23"/>
      <c r="AT21" s="16"/>
      <c r="AU21" s="20">
        <v>0</v>
      </c>
      <c r="AV21" s="20">
        <v>0</v>
      </c>
      <c r="AW21" s="20">
        <f t="shared" si="13"/>
        <v>0</v>
      </c>
      <c r="AX21" s="22">
        <f t="shared" si="14"/>
        <v>0</v>
      </c>
      <c r="AY21" s="15"/>
      <c r="AZ21" s="16"/>
      <c r="BA21" s="20">
        <v>0</v>
      </c>
      <c r="BB21" s="20">
        <v>0</v>
      </c>
      <c r="BC21" s="20">
        <f t="shared" si="15"/>
        <v>0</v>
      </c>
      <c r="BD21" s="22">
        <f t="shared" si="16"/>
        <v>0</v>
      </c>
    </row>
    <row r="22" spans="1:56" ht="15.75" thickBot="1">
      <c r="A22" s="51"/>
      <c r="B22" s="90" t="s">
        <v>36</v>
      </c>
      <c r="C22" s="56">
        <f t="shared" si="0"/>
        <v>46</v>
      </c>
      <c r="D22" s="54">
        <f t="shared" si="0"/>
        <v>97</v>
      </c>
      <c r="E22" s="54">
        <f t="shared" si="0"/>
        <v>479</v>
      </c>
      <c r="F22" s="54">
        <f t="shared" si="0"/>
        <v>57</v>
      </c>
      <c r="G22" s="54">
        <f t="shared" si="0"/>
        <v>517</v>
      </c>
      <c r="H22" s="54">
        <f t="shared" si="0"/>
        <v>1150</v>
      </c>
      <c r="I22" s="56">
        <f aca="true" t="shared" si="17" ref="I22:BD22">SUM(I13:I21)</f>
        <v>20</v>
      </c>
      <c r="J22" s="56">
        <f t="shared" si="17"/>
        <v>67</v>
      </c>
      <c r="K22" s="56">
        <f t="shared" si="17"/>
        <v>164</v>
      </c>
      <c r="L22" s="56">
        <f t="shared" si="17"/>
        <v>22</v>
      </c>
      <c r="M22" s="56">
        <f t="shared" si="17"/>
        <v>247</v>
      </c>
      <c r="N22" s="56">
        <f t="shared" si="17"/>
        <v>500</v>
      </c>
      <c r="O22" s="56">
        <f t="shared" si="17"/>
        <v>16</v>
      </c>
      <c r="P22" s="54">
        <f t="shared" si="17"/>
        <v>30</v>
      </c>
      <c r="Q22" s="54">
        <f t="shared" si="17"/>
        <v>165</v>
      </c>
      <c r="R22" s="54">
        <f t="shared" si="17"/>
        <v>21</v>
      </c>
      <c r="S22" s="60">
        <f t="shared" si="17"/>
        <v>184</v>
      </c>
      <c r="T22" s="55">
        <f t="shared" si="17"/>
        <v>400</v>
      </c>
      <c r="U22" s="56">
        <f t="shared" si="17"/>
        <v>5</v>
      </c>
      <c r="V22" s="54">
        <f t="shared" si="17"/>
        <v>0</v>
      </c>
      <c r="W22" s="54">
        <f t="shared" si="17"/>
        <v>75</v>
      </c>
      <c r="X22" s="54">
        <f t="shared" si="17"/>
        <v>7</v>
      </c>
      <c r="Y22" s="60">
        <f t="shared" si="17"/>
        <v>43</v>
      </c>
      <c r="Z22" s="55">
        <f t="shared" si="17"/>
        <v>125</v>
      </c>
      <c r="AA22" s="56">
        <f t="shared" si="17"/>
        <v>5</v>
      </c>
      <c r="AB22" s="54">
        <f t="shared" si="17"/>
        <v>0</v>
      </c>
      <c r="AC22" s="54">
        <f t="shared" si="17"/>
        <v>75</v>
      </c>
      <c r="AD22" s="54">
        <f t="shared" si="17"/>
        <v>7</v>
      </c>
      <c r="AE22" s="60">
        <f t="shared" si="17"/>
        <v>43</v>
      </c>
      <c r="AF22" s="55">
        <f t="shared" si="17"/>
        <v>125</v>
      </c>
      <c r="AG22" s="56">
        <f t="shared" si="17"/>
        <v>0</v>
      </c>
      <c r="AH22" s="54">
        <f t="shared" si="17"/>
        <v>0</v>
      </c>
      <c r="AI22" s="54">
        <f t="shared" si="17"/>
        <v>0</v>
      </c>
      <c r="AJ22" s="54">
        <f t="shared" si="17"/>
        <v>0</v>
      </c>
      <c r="AK22" s="60">
        <f t="shared" si="17"/>
        <v>0</v>
      </c>
      <c r="AL22" s="55">
        <f t="shared" si="17"/>
        <v>0</v>
      </c>
      <c r="AM22" s="56">
        <f t="shared" si="17"/>
        <v>0</v>
      </c>
      <c r="AN22" s="54">
        <f t="shared" si="17"/>
        <v>0</v>
      </c>
      <c r="AO22" s="54">
        <f t="shared" si="17"/>
        <v>0</v>
      </c>
      <c r="AP22" s="54">
        <f t="shared" si="17"/>
        <v>0</v>
      </c>
      <c r="AQ22" s="60">
        <f t="shared" si="17"/>
        <v>0</v>
      </c>
      <c r="AR22" s="55">
        <f t="shared" si="17"/>
        <v>0</v>
      </c>
      <c r="AS22" s="56">
        <f t="shared" si="17"/>
        <v>0</v>
      </c>
      <c r="AT22" s="54">
        <f t="shared" si="17"/>
        <v>0</v>
      </c>
      <c r="AU22" s="54">
        <f t="shared" si="17"/>
        <v>0</v>
      </c>
      <c r="AV22" s="54">
        <f t="shared" si="17"/>
        <v>0</v>
      </c>
      <c r="AW22" s="60">
        <f t="shared" si="17"/>
        <v>0</v>
      </c>
      <c r="AX22" s="55">
        <f t="shared" si="17"/>
        <v>0</v>
      </c>
      <c r="AY22" s="56">
        <f t="shared" si="17"/>
        <v>0</v>
      </c>
      <c r="AZ22" s="54">
        <f t="shared" si="17"/>
        <v>0</v>
      </c>
      <c r="BA22" s="54">
        <f t="shared" si="17"/>
        <v>0</v>
      </c>
      <c r="BB22" s="54">
        <f t="shared" si="17"/>
        <v>0</v>
      </c>
      <c r="BC22" s="60">
        <f t="shared" si="17"/>
        <v>0</v>
      </c>
      <c r="BD22" s="55">
        <f t="shared" si="17"/>
        <v>0</v>
      </c>
    </row>
    <row r="23" spans="1:56" ht="15">
      <c r="A23" s="69" t="s">
        <v>22</v>
      </c>
      <c r="B23" s="91" t="s">
        <v>26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</row>
    <row r="24" spans="1:56" ht="15">
      <c r="A24" s="67" t="s">
        <v>34</v>
      </c>
      <c r="B24" s="92" t="s">
        <v>143</v>
      </c>
      <c r="C24" s="16">
        <f aca="true" t="shared" si="18" ref="C24:H24">I24+O24+U24+AA24+AG24+AM24+AS24+AY24</f>
        <v>5</v>
      </c>
      <c r="D24" s="16">
        <f t="shared" si="18"/>
        <v>15</v>
      </c>
      <c r="E24" s="16">
        <f t="shared" si="18"/>
        <v>30</v>
      </c>
      <c r="F24" s="16">
        <f t="shared" si="18"/>
        <v>5</v>
      </c>
      <c r="G24" s="16">
        <f t="shared" si="18"/>
        <v>75</v>
      </c>
      <c r="H24" s="16">
        <f t="shared" si="18"/>
        <v>125</v>
      </c>
      <c r="I24" s="16"/>
      <c r="J24" s="16"/>
      <c r="K24" s="16"/>
      <c r="L24" s="16"/>
      <c r="M24" s="16">
        <f aca="true" t="shared" si="19" ref="M24:M29">N24-J24-K24-L24</f>
        <v>0</v>
      </c>
      <c r="N24" s="16">
        <f aca="true" t="shared" si="20" ref="N24:N29">I24*25</f>
        <v>0</v>
      </c>
      <c r="O24" s="16">
        <v>5</v>
      </c>
      <c r="P24" s="16">
        <v>15</v>
      </c>
      <c r="Q24" s="16">
        <v>30</v>
      </c>
      <c r="R24" s="16">
        <v>5</v>
      </c>
      <c r="S24" s="16">
        <f aca="true" t="shared" si="21" ref="S24:S29">T24-P24-Q24-R24</f>
        <v>75</v>
      </c>
      <c r="T24" s="16">
        <f aca="true" t="shared" si="22" ref="T24:T29">O24*25</f>
        <v>125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56" ht="15">
      <c r="A25" s="67" t="s">
        <v>35</v>
      </c>
      <c r="B25" s="93" t="s">
        <v>10</v>
      </c>
      <c r="C25" s="16">
        <f aca="true" t="shared" si="23" ref="C25:H26">I25+O25+U25+AA25+AG25+AM25+AS25+AY25</f>
        <v>5</v>
      </c>
      <c r="D25" s="16">
        <f t="shared" si="23"/>
        <v>30</v>
      </c>
      <c r="E25" s="16">
        <f t="shared" si="23"/>
        <v>15</v>
      </c>
      <c r="F25" s="16">
        <f t="shared" si="23"/>
        <v>3</v>
      </c>
      <c r="G25" s="16">
        <f t="shared" si="23"/>
        <v>77</v>
      </c>
      <c r="H25" s="16">
        <f t="shared" si="23"/>
        <v>125</v>
      </c>
      <c r="I25" s="16">
        <v>5</v>
      </c>
      <c r="J25" s="16">
        <v>30</v>
      </c>
      <c r="K25" s="16">
        <v>15</v>
      </c>
      <c r="L25" s="16">
        <v>3</v>
      </c>
      <c r="M25" s="16">
        <f t="shared" si="19"/>
        <v>77</v>
      </c>
      <c r="N25" s="16">
        <f t="shared" si="20"/>
        <v>125</v>
      </c>
      <c r="O25" s="16"/>
      <c r="P25" s="16"/>
      <c r="Q25" s="16">
        <v>0</v>
      </c>
      <c r="R25" s="16">
        <v>0</v>
      </c>
      <c r="S25" s="16">
        <f t="shared" si="21"/>
        <v>0</v>
      </c>
      <c r="T25" s="16">
        <f t="shared" si="22"/>
        <v>0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56" ht="15">
      <c r="A26" s="67" t="s">
        <v>144</v>
      </c>
      <c r="B26" s="93" t="s">
        <v>63</v>
      </c>
      <c r="C26" s="16">
        <f t="shared" si="23"/>
        <v>5</v>
      </c>
      <c r="D26" s="16">
        <f t="shared" si="23"/>
        <v>30</v>
      </c>
      <c r="E26" s="16">
        <f t="shared" si="23"/>
        <v>15</v>
      </c>
      <c r="F26" s="16">
        <f t="shared" si="23"/>
        <v>5</v>
      </c>
      <c r="G26" s="16">
        <f t="shared" si="23"/>
        <v>75</v>
      </c>
      <c r="H26" s="16">
        <f t="shared" si="23"/>
        <v>125</v>
      </c>
      <c r="I26" s="16">
        <v>5</v>
      </c>
      <c r="J26" s="16">
        <v>30</v>
      </c>
      <c r="K26" s="16">
        <v>15</v>
      </c>
      <c r="L26" s="16">
        <v>5</v>
      </c>
      <c r="M26" s="16">
        <f t="shared" si="19"/>
        <v>75</v>
      </c>
      <c r="N26" s="16">
        <f t="shared" si="20"/>
        <v>125</v>
      </c>
      <c r="O26" s="16"/>
      <c r="P26" s="16"/>
      <c r="Q26" s="16"/>
      <c r="R26" s="16"/>
      <c r="S26" s="16">
        <f t="shared" si="21"/>
        <v>0</v>
      </c>
      <c r="T26" s="16">
        <f t="shared" si="22"/>
        <v>0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ht="15">
      <c r="A27" s="67" t="s">
        <v>71</v>
      </c>
      <c r="B27" s="93" t="s">
        <v>146</v>
      </c>
      <c r="C27" s="16">
        <f aca="true" t="shared" si="24" ref="C27:H27">I27+O27+U27+AA27+AG27+AM27+AS27+AY27</f>
        <v>5</v>
      </c>
      <c r="D27" s="16">
        <f t="shared" si="24"/>
        <v>30</v>
      </c>
      <c r="E27" s="16">
        <f t="shared" si="24"/>
        <v>15</v>
      </c>
      <c r="F27" s="16">
        <f t="shared" si="24"/>
        <v>3</v>
      </c>
      <c r="G27" s="16">
        <f t="shared" si="24"/>
        <v>77</v>
      </c>
      <c r="H27" s="16">
        <f t="shared" si="24"/>
        <v>125</v>
      </c>
      <c r="I27" s="16"/>
      <c r="J27" s="16"/>
      <c r="K27" s="16">
        <v>0</v>
      </c>
      <c r="L27" s="16">
        <v>0</v>
      </c>
      <c r="M27" s="16">
        <f t="shared" si="19"/>
        <v>0</v>
      </c>
      <c r="N27" s="16">
        <f t="shared" si="20"/>
        <v>0</v>
      </c>
      <c r="O27" s="16">
        <v>5</v>
      </c>
      <c r="P27" s="16">
        <v>30</v>
      </c>
      <c r="Q27" s="16">
        <v>15</v>
      </c>
      <c r="R27" s="16">
        <v>3</v>
      </c>
      <c r="S27" s="16">
        <f t="shared" si="21"/>
        <v>77</v>
      </c>
      <c r="T27" s="16">
        <f t="shared" si="22"/>
        <v>125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6" ht="15">
      <c r="A28" s="67" t="s">
        <v>145</v>
      </c>
      <c r="B28" s="94" t="s">
        <v>147</v>
      </c>
      <c r="C28" s="16">
        <f aca="true" t="shared" si="25" ref="C28:H29">I28+O28+U28+AA28+AG28+AM28+AS28+AY28</f>
        <v>5</v>
      </c>
      <c r="D28" s="16">
        <f t="shared" si="25"/>
        <v>0</v>
      </c>
      <c r="E28" s="16">
        <f t="shared" si="25"/>
        <v>75</v>
      </c>
      <c r="F28" s="16">
        <f t="shared" si="25"/>
        <v>5</v>
      </c>
      <c r="G28" s="16">
        <f t="shared" si="25"/>
        <v>45</v>
      </c>
      <c r="H28" s="16">
        <f t="shared" si="25"/>
        <v>125</v>
      </c>
      <c r="I28" s="16">
        <v>5</v>
      </c>
      <c r="J28" s="16"/>
      <c r="K28" s="16">
        <v>75</v>
      </c>
      <c r="L28" s="16">
        <v>5</v>
      </c>
      <c r="M28" s="16">
        <f t="shared" si="19"/>
        <v>45</v>
      </c>
      <c r="N28" s="16">
        <f t="shared" si="20"/>
        <v>125</v>
      </c>
      <c r="O28" s="16"/>
      <c r="P28" s="16"/>
      <c r="Q28" s="16">
        <v>0</v>
      </c>
      <c r="R28" s="16">
        <v>0</v>
      </c>
      <c r="S28" s="16">
        <f t="shared" si="21"/>
        <v>0</v>
      </c>
      <c r="T28" s="16">
        <f t="shared" si="22"/>
        <v>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56" ht="15">
      <c r="A29" s="67" t="s">
        <v>126</v>
      </c>
      <c r="B29" s="94" t="s">
        <v>148</v>
      </c>
      <c r="C29" s="16">
        <f t="shared" si="25"/>
        <v>5</v>
      </c>
      <c r="D29" s="16">
        <f t="shared" si="25"/>
        <v>0</v>
      </c>
      <c r="E29" s="16">
        <f t="shared" si="25"/>
        <v>75</v>
      </c>
      <c r="F29" s="16">
        <f t="shared" si="25"/>
        <v>5</v>
      </c>
      <c r="G29" s="16">
        <f t="shared" si="25"/>
        <v>45</v>
      </c>
      <c r="H29" s="16">
        <f t="shared" si="25"/>
        <v>125</v>
      </c>
      <c r="I29" s="16"/>
      <c r="J29" s="16"/>
      <c r="K29" s="16">
        <v>0</v>
      </c>
      <c r="L29" s="16">
        <v>0</v>
      </c>
      <c r="M29" s="16">
        <f t="shared" si="19"/>
        <v>0</v>
      </c>
      <c r="N29" s="16">
        <f t="shared" si="20"/>
        <v>0</v>
      </c>
      <c r="O29" s="16">
        <v>5</v>
      </c>
      <c r="P29" s="16"/>
      <c r="Q29" s="16">
        <v>75</v>
      </c>
      <c r="R29" s="16">
        <v>5</v>
      </c>
      <c r="S29" s="16">
        <f t="shared" si="21"/>
        <v>45</v>
      </c>
      <c r="T29" s="16">
        <f t="shared" si="22"/>
        <v>125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ht="15">
      <c r="A30" s="67"/>
      <c r="B30" s="16" t="s">
        <v>37</v>
      </c>
      <c r="C30" s="16">
        <f aca="true" t="shared" si="26" ref="C30:H30">I30+O30+U30+AA30+AG30+AM30+AS30+AY30</f>
        <v>20</v>
      </c>
      <c r="D30" s="16">
        <f t="shared" si="26"/>
        <v>35</v>
      </c>
      <c r="E30" s="16">
        <f t="shared" si="26"/>
        <v>75</v>
      </c>
      <c r="F30" s="16">
        <f t="shared" si="26"/>
        <v>8.666666666666666</v>
      </c>
      <c r="G30" s="16">
        <f t="shared" si="26"/>
        <v>131.33333333333334</v>
      </c>
      <c r="H30" s="16">
        <f t="shared" si="26"/>
        <v>250</v>
      </c>
      <c r="I30" s="68">
        <f>I24+I25+I26+I27+I28+I29-5</f>
        <v>10</v>
      </c>
      <c r="J30" s="68">
        <f aca="true" t="shared" si="27" ref="J30:BD30">(J24+J25+J26+J27+J28+J29)/3</f>
        <v>20</v>
      </c>
      <c r="K30" s="68">
        <f t="shared" si="27"/>
        <v>35</v>
      </c>
      <c r="L30" s="68">
        <f t="shared" si="27"/>
        <v>4.333333333333333</v>
      </c>
      <c r="M30" s="68">
        <f t="shared" si="27"/>
        <v>65.66666666666667</v>
      </c>
      <c r="N30" s="68">
        <f t="shared" si="27"/>
        <v>125</v>
      </c>
      <c r="O30" s="68">
        <f>O24+O25+O26+O27+O28+O29-5</f>
        <v>10</v>
      </c>
      <c r="P30" s="68">
        <f t="shared" si="27"/>
        <v>15</v>
      </c>
      <c r="Q30" s="68">
        <f t="shared" si="27"/>
        <v>40</v>
      </c>
      <c r="R30" s="68">
        <f t="shared" si="27"/>
        <v>4.333333333333333</v>
      </c>
      <c r="S30" s="68">
        <f t="shared" si="27"/>
        <v>65.66666666666667</v>
      </c>
      <c r="T30" s="68">
        <f t="shared" si="27"/>
        <v>125</v>
      </c>
      <c r="U30" s="68">
        <f t="shared" si="27"/>
        <v>0</v>
      </c>
      <c r="V30" s="68">
        <f t="shared" si="27"/>
        <v>0</v>
      </c>
      <c r="W30" s="68">
        <f t="shared" si="27"/>
        <v>0</v>
      </c>
      <c r="X30" s="68">
        <f t="shared" si="27"/>
        <v>0</v>
      </c>
      <c r="Y30" s="68">
        <f t="shared" si="27"/>
        <v>0</v>
      </c>
      <c r="Z30" s="68">
        <f t="shared" si="27"/>
        <v>0</v>
      </c>
      <c r="AA30" s="68">
        <f t="shared" si="27"/>
        <v>0</v>
      </c>
      <c r="AB30" s="68">
        <f t="shared" si="27"/>
        <v>0</v>
      </c>
      <c r="AC30" s="68">
        <f t="shared" si="27"/>
        <v>0</v>
      </c>
      <c r="AD30" s="68">
        <f t="shared" si="27"/>
        <v>0</v>
      </c>
      <c r="AE30" s="68">
        <f t="shared" si="27"/>
        <v>0</v>
      </c>
      <c r="AF30" s="68">
        <f t="shared" si="27"/>
        <v>0</v>
      </c>
      <c r="AG30" s="68">
        <f t="shared" si="27"/>
        <v>0</v>
      </c>
      <c r="AH30" s="68">
        <f t="shared" si="27"/>
        <v>0</v>
      </c>
      <c r="AI30" s="68">
        <f t="shared" si="27"/>
        <v>0</v>
      </c>
      <c r="AJ30" s="68">
        <f t="shared" si="27"/>
        <v>0</v>
      </c>
      <c r="AK30" s="68">
        <f t="shared" si="27"/>
        <v>0</v>
      </c>
      <c r="AL30" s="68">
        <f t="shared" si="27"/>
        <v>0</v>
      </c>
      <c r="AM30" s="68">
        <f t="shared" si="27"/>
        <v>0</v>
      </c>
      <c r="AN30" s="68">
        <f t="shared" si="27"/>
        <v>0</v>
      </c>
      <c r="AO30" s="68">
        <f t="shared" si="27"/>
        <v>0</v>
      </c>
      <c r="AP30" s="68">
        <f t="shared" si="27"/>
        <v>0</v>
      </c>
      <c r="AQ30" s="68">
        <f t="shared" si="27"/>
        <v>0</v>
      </c>
      <c r="AR30" s="68">
        <f t="shared" si="27"/>
        <v>0</v>
      </c>
      <c r="AS30" s="68">
        <f t="shared" si="27"/>
        <v>0</v>
      </c>
      <c r="AT30" s="68">
        <f t="shared" si="27"/>
        <v>0</v>
      </c>
      <c r="AU30" s="68">
        <f t="shared" si="27"/>
        <v>0</v>
      </c>
      <c r="AV30" s="68">
        <f t="shared" si="27"/>
        <v>0</v>
      </c>
      <c r="AW30" s="68">
        <f t="shared" si="27"/>
        <v>0</v>
      </c>
      <c r="AX30" s="68">
        <f t="shared" si="27"/>
        <v>0</v>
      </c>
      <c r="AY30" s="68">
        <f t="shared" si="27"/>
        <v>0</v>
      </c>
      <c r="AZ30" s="68">
        <f t="shared" si="27"/>
        <v>0</v>
      </c>
      <c r="BA30" s="68">
        <f t="shared" si="27"/>
        <v>0</v>
      </c>
      <c r="BB30" s="68">
        <f t="shared" si="27"/>
        <v>0</v>
      </c>
      <c r="BC30" s="68">
        <f t="shared" si="27"/>
        <v>0</v>
      </c>
      <c r="BD30" s="68">
        <f t="shared" si="27"/>
        <v>0</v>
      </c>
    </row>
    <row r="31" spans="1:56" ht="15.75" thickBot="1">
      <c r="A31" s="66"/>
      <c r="B31" s="44" t="s">
        <v>38</v>
      </c>
      <c r="C31" s="58">
        <f>C22+C30</f>
        <v>66</v>
      </c>
      <c r="D31" s="58">
        <f aca="true" t="shared" si="28" ref="D31:T31">D22+D30</f>
        <v>132</v>
      </c>
      <c r="E31" s="58">
        <f t="shared" si="28"/>
        <v>554</v>
      </c>
      <c r="F31" s="58">
        <f t="shared" si="28"/>
        <v>65.66666666666667</v>
      </c>
      <c r="G31" s="58">
        <f t="shared" si="28"/>
        <v>648.3333333333334</v>
      </c>
      <c r="H31" s="58">
        <f t="shared" si="28"/>
        <v>1400</v>
      </c>
      <c r="I31" s="58">
        <f t="shared" si="28"/>
        <v>30</v>
      </c>
      <c r="J31" s="58">
        <f t="shared" si="28"/>
        <v>87</v>
      </c>
      <c r="K31" s="58">
        <f t="shared" si="28"/>
        <v>199</v>
      </c>
      <c r="L31" s="58">
        <f t="shared" si="28"/>
        <v>26.333333333333332</v>
      </c>
      <c r="M31" s="58">
        <f t="shared" si="28"/>
        <v>312.6666666666667</v>
      </c>
      <c r="N31" s="58">
        <f t="shared" si="28"/>
        <v>625</v>
      </c>
      <c r="O31" s="58">
        <f t="shared" si="28"/>
        <v>26</v>
      </c>
      <c r="P31" s="58">
        <f t="shared" si="28"/>
        <v>45</v>
      </c>
      <c r="Q31" s="58">
        <f t="shared" si="28"/>
        <v>205</v>
      </c>
      <c r="R31" s="58">
        <f t="shared" si="28"/>
        <v>25.333333333333332</v>
      </c>
      <c r="S31" s="58">
        <f t="shared" si="28"/>
        <v>249.66666666666669</v>
      </c>
      <c r="T31" s="58">
        <f t="shared" si="28"/>
        <v>525</v>
      </c>
      <c r="U31" s="58">
        <f aca="true" t="shared" si="29" ref="U31:BD31">U22+U30</f>
        <v>5</v>
      </c>
      <c r="V31" s="58">
        <f t="shared" si="29"/>
        <v>0</v>
      </c>
      <c r="W31" s="58">
        <f t="shared" si="29"/>
        <v>75</v>
      </c>
      <c r="X31" s="58">
        <f t="shared" si="29"/>
        <v>7</v>
      </c>
      <c r="Y31" s="58">
        <f t="shared" si="29"/>
        <v>43</v>
      </c>
      <c r="Z31" s="58">
        <f t="shared" si="29"/>
        <v>125</v>
      </c>
      <c r="AA31" s="58">
        <f t="shared" si="29"/>
        <v>5</v>
      </c>
      <c r="AB31" s="58">
        <f t="shared" si="29"/>
        <v>0</v>
      </c>
      <c r="AC31" s="58">
        <f t="shared" si="29"/>
        <v>75</v>
      </c>
      <c r="AD31" s="58">
        <f t="shared" si="29"/>
        <v>7</v>
      </c>
      <c r="AE31" s="58">
        <f t="shared" si="29"/>
        <v>43</v>
      </c>
      <c r="AF31" s="58">
        <f t="shared" si="29"/>
        <v>125</v>
      </c>
      <c r="AG31" s="58">
        <f t="shared" si="29"/>
        <v>0</v>
      </c>
      <c r="AH31" s="58">
        <f t="shared" si="29"/>
        <v>0</v>
      </c>
      <c r="AI31" s="58">
        <f t="shared" si="29"/>
        <v>0</v>
      </c>
      <c r="AJ31" s="58">
        <f t="shared" si="29"/>
        <v>0</v>
      </c>
      <c r="AK31" s="58">
        <f t="shared" si="29"/>
        <v>0</v>
      </c>
      <c r="AL31" s="58">
        <f t="shared" si="29"/>
        <v>0</v>
      </c>
      <c r="AM31" s="58">
        <f t="shared" si="29"/>
        <v>0</v>
      </c>
      <c r="AN31" s="58">
        <f t="shared" si="29"/>
        <v>0</v>
      </c>
      <c r="AO31" s="58">
        <f t="shared" si="29"/>
        <v>0</v>
      </c>
      <c r="AP31" s="58">
        <f t="shared" si="29"/>
        <v>0</v>
      </c>
      <c r="AQ31" s="58">
        <f t="shared" si="29"/>
        <v>0</v>
      </c>
      <c r="AR31" s="58">
        <f t="shared" si="29"/>
        <v>0</v>
      </c>
      <c r="AS31" s="58">
        <f t="shared" si="29"/>
        <v>0</v>
      </c>
      <c r="AT31" s="58">
        <f t="shared" si="29"/>
        <v>0</v>
      </c>
      <c r="AU31" s="58">
        <f t="shared" si="29"/>
        <v>0</v>
      </c>
      <c r="AV31" s="58">
        <f t="shared" si="29"/>
        <v>0</v>
      </c>
      <c r="AW31" s="58">
        <f t="shared" si="29"/>
        <v>0</v>
      </c>
      <c r="AX31" s="58">
        <f t="shared" si="29"/>
        <v>0</v>
      </c>
      <c r="AY31" s="58">
        <f t="shared" si="29"/>
        <v>0</v>
      </c>
      <c r="AZ31" s="58">
        <f t="shared" si="29"/>
        <v>0</v>
      </c>
      <c r="BA31" s="58">
        <f t="shared" si="29"/>
        <v>0</v>
      </c>
      <c r="BB31" s="58">
        <f t="shared" si="29"/>
        <v>0</v>
      </c>
      <c r="BC31" s="58">
        <f t="shared" si="29"/>
        <v>0</v>
      </c>
      <c r="BD31" s="58">
        <f t="shared" si="29"/>
        <v>0</v>
      </c>
    </row>
    <row r="32" spans="1:56" ht="15.75" thickBot="1">
      <c r="A32" s="35" t="s">
        <v>23</v>
      </c>
      <c r="B32" s="180" t="s">
        <v>91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9"/>
    </row>
    <row r="33" spans="1:56" ht="15">
      <c r="A33" s="81" t="s">
        <v>24</v>
      </c>
      <c r="B33" s="82" t="s">
        <v>25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1"/>
    </row>
    <row r="34" spans="1:57" ht="15">
      <c r="A34" s="72" t="s">
        <v>39</v>
      </c>
      <c r="B34" s="95" t="s">
        <v>95</v>
      </c>
      <c r="C34" s="23">
        <f aca="true" t="shared" si="30" ref="C34:H49">I34+O34+U34+AA34+AG34+AM34+AS34+AY34</f>
        <v>5</v>
      </c>
      <c r="D34" s="16">
        <f t="shared" si="30"/>
        <v>30</v>
      </c>
      <c r="E34" s="16">
        <f t="shared" si="30"/>
        <v>15</v>
      </c>
      <c r="F34" s="16">
        <f t="shared" si="30"/>
        <v>4</v>
      </c>
      <c r="G34" s="16">
        <f t="shared" si="30"/>
        <v>76</v>
      </c>
      <c r="H34" s="24">
        <f t="shared" si="30"/>
        <v>125</v>
      </c>
      <c r="I34" s="21">
        <v>5</v>
      </c>
      <c r="J34" s="19">
        <v>30</v>
      </c>
      <c r="K34" s="20">
        <v>15</v>
      </c>
      <c r="L34" s="20">
        <v>4</v>
      </c>
      <c r="M34" s="20">
        <f>N34-J34-K34-L34</f>
        <v>76</v>
      </c>
      <c r="N34" s="22">
        <f>I34*25</f>
        <v>125</v>
      </c>
      <c r="O34" s="21"/>
      <c r="P34" s="19"/>
      <c r="Q34" s="20">
        <v>0</v>
      </c>
      <c r="R34" s="20">
        <v>0</v>
      </c>
      <c r="S34" s="20">
        <f>T34-P34-Q34-R34</f>
        <v>0</v>
      </c>
      <c r="T34" s="22">
        <f>O34*25</f>
        <v>0</v>
      </c>
      <c r="U34" s="21"/>
      <c r="V34" s="19"/>
      <c r="W34" s="20">
        <v>0</v>
      </c>
      <c r="X34" s="20">
        <v>0</v>
      </c>
      <c r="Y34" s="20">
        <f>Z34-V34-W34-X34</f>
        <v>0</v>
      </c>
      <c r="Z34" s="22">
        <f>U34*25</f>
        <v>0</v>
      </c>
      <c r="AA34" s="21"/>
      <c r="AB34" s="19"/>
      <c r="AC34" s="20">
        <v>0</v>
      </c>
      <c r="AD34" s="20">
        <v>0</v>
      </c>
      <c r="AE34" s="20">
        <f>AF34-AB34-AC34-AD34</f>
        <v>0</v>
      </c>
      <c r="AF34" s="22">
        <f>AA34*25</f>
        <v>0</v>
      </c>
      <c r="AG34" s="18"/>
      <c r="AH34" s="19"/>
      <c r="AI34" s="20">
        <v>0</v>
      </c>
      <c r="AJ34" s="20">
        <v>0</v>
      </c>
      <c r="AK34" s="20">
        <f>AL34-AH34-AI34-AJ34</f>
        <v>0</v>
      </c>
      <c r="AL34" s="22">
        <f>AG34*25</f>
        <v>0</v>
      </c>
      <c r="AM34" s="21"/>
      <c r="AN34" s="19"/>
      <c r="AO34" s="20">
        <v>0</v>
      </c>
      <c r="AP34" s="20">
        <v>0</v>
      </c>
      <c r="AQ34" s="20">
        <f>AR34-AN34-AO34-AP34</f>
        <v>0</v>
      </c>
      <c r="AR34" s="22">
        <f>AM34*25</f>
        <v>0</v>
      </c>
      <c r="AS34" s="18"/>
      <c r="AT34" s="19"/>
      <c r="AU34" s="20">
        <v>0</v>
      </c>
      <c r="AV34" s="20">
        <v>0</v>
      </c>
      <c r="AW34" s="20">
        <f>AX34-AT34-AU34-AV34</f>
        <v>0</v>
      </c>
      <c r="AX34" s="22">
        <f>AS34*25</f>
        <v>0</v>
      </c>
      <c r="AY34" s="21"/>
      <c r="AZ34" s="19"/>
      <c r="BA34" s="20">
        <v>0</v>
      </c>
      <c r="BB34" s="20">
        <v>0</v>
      </c>
      <c r="BC34" s="20">
        <f>BD34-AZ34-BA34-BB34</f>
        <v>0</v>
      </c>
      <c r="BD34" s="22">
        <f>AY34*25</f>
        <v>0</v>
      </c>
      <c r="BE34" s="74"/>
    </row>
    <row r="35" spans="1:57" ht="15">
      <c r="A35" s="72" t="s">
        <v>40</v>
      </c>
      <c r="B35" s="95" t="s">
        <v>85</v>
      </c>
      <c r="C35" s="23">
        <f t="shared" si="30"/>
        <v>6</v>
      </c>
      <c r="D35" s="16">
        <f t="shared" si="30"/>
        <v>24</v>
      </c>
      <c r="E35" s="16">
        <f t="shared" si="30"/>
        <v>36</v>
      </c>
      <c r="F35" s="16">
        <f t="shared" si="30"/>
        <v>5</v>
      </c>
      <c r="G35" s="16">
        <f t="shared" si="30"/>
        <v>85</v>
      </c>
      <c r="H35" s="24">
        <f t="shared" si="30"/>
        <v>150</v>
      </c>
      <c r="I35" s="21"/>
      <c r="J35" s="19"/>
      <c r="K35" s="20">
        <v>0</v>
      </c>
      <c r="L35" s="20">
        <v>0</v>
      </c>
      <c r="M35" s="20">
        <f aca="true" t="shared" si="31" ref="M35:M56">N35-J35-K35-L35</f>
        <v>0</v>
      </c>
      <c r="N35" s="22">
        <f aca="true" t="shared" si="32" ref="N35:N56">I35*25</f>
        <v>0</v>
      </c>
      <c r="O35" s="21">
        <v>6</v>
      </c>
      <c r="P35" s="19">
        <v>24</v>
      </c>
      <c r="Q35" s="20">
        <v>36</v>
      </c>
      <c r="R35" s="20">
        <v>5</v>
      </c>
      <c r="S35" s="20">
        <f aca="true" t="shared" si="33" ref="S35:S56">T35-P35-Q35-R35</f>
        <v>85</v>
      </c>
      <c r="T35" s="22">
        <f aca="true" t="shared" si="34" ref="T35:T56">O35*25</f>
        <v>150</v>
      </c>
      <c r="U35" s="21"/>
      <c r="V35" s="19"/>
      <c r="W35" s="20">
        <v>0</v>
      </c>
      <c r="X35" s="20">
        <v>0</v>
      </c>
      <c r="Y35" s="20">
        <f aca="true" t="shared" si="35" ref="Y35:Y56">Z35-V35-W35-X35</f>
        <v>0</v>
      </c>
      <c r="Z35" s="22">
        <f aca="true" t="shared" si="36" ref="Z35:Z56">U35*25</f>
        <v>0</v>
      </c>
      <c r="AA35" s="21"/>
      <c r="AB35" s="19"/>
      <c r="AC35" s="20">
        <v>0</v>
      </c>
      <c r="AD35" s="20">
        <v>0</v>
      </c>
      <c r="AE35" s="20">
        <f aca="true" t="shared" si="37" ref="AE35:AE56">AF35-AB35-AC35-AD35</f>
        <v>0</v>
      </c>
      <c r="AF35" s="22">
        <f aca="true" t="shared" si="38" ref="AF35:AF56">AA35*25</f>
        <v>0</v>
      </c>
      <c r="AG35" s="18"/>
      <c r="AH35" s="19"/>
      <c r="AI35" s="20">
        <v>0</v>
      </c>
      <c r="AJ35" s="20">
        <v>0</v>
      </c>
      <c r="AK35" s="20">
        <f aca="true" t="shared" si="39" ref="AK35:AK56">AL35-AH35-AI35-AJ35</f>
        <v>0</v>
      </c>
      <c r="AL35" s="22">
        <f aca="true" t="shared" si="40" ref="AL35:AL56">AG35*25</f>
        <v>0</v>
      </c>
      <c r="AM35" s="21"/>
      <c r="AN35" s="19"/>
      <c r="AO35" s="20">
        <v>0</v>
      </c>
      <c r="AP35" s="20">
        <v>0</v>
      </c>
      <c r="AQ35" s="20">
        <f aca="true" t="shared" si="41" ref="AQ35:AQ56">AR35-AN35-AO35-AP35</f>
        <v>0</v>
      </c>
      <c r="AR35" s="22">
        <f aca="true" t="shared" si="42" ref="AR35:AR56">AM35*25</f>
        <v>0</v>
      </c>
      <c r="AS35" s="18"/>
      <c r="AT35" s="19"/>
      <c r="AU35" s="20">
        <v>0</v>
      </c>
      <c r="AV35" s="20">
        <v>0</v>
      </c>
      <c r="AW35" s="20">
        <f aca="true" t="shared" si="43" ref="AW35:AW56">AX35-AT35-AU35-AV35</f>
        <v>0</v>
      </c>
      <c r="AX35" s="22">
        <f aca="true" t="shared" si="44" ref="AX35:AX56">AS35*25</f>
        <v>0</v>
      </c>
      <c r="AY35" s="21"/>
      <c r="AZ35" s="19"/>
      <c r="BA35" s="20">
        <v>0</v>
      </c>
      <c r="BB35" s="20">
        <v>0</v>
      </c>
      <c r="BC35" s="20">
        <f aca="true" t="shared" si="45" ref="BC35:BC56">BD35-AZ35-BA35-BB35</f>
        <v>0</v>
      </c>
      <c r="BD35" s="22">
        <f aca="true" t="shared" si="46" ref="BD35:BD56">AY35*25</f>
        <v>0</v>
      </c>
      <c r="BE35" s="74"/>
    </row>
    <row r="36" spans="1:57" s="59" customFormat="1" ht="15">
      <c r="A36" s="72" t="s">
        <v>41</v>
      </c>
      <c r="B36" s="96" t="s">
        <v>100</v>
      </c>
      <c r="C36" s="23">
        <f t="shared" si="30"/>
        <v>4</v>
      </c>
      <c r="D36" s="16">
        <f t="shared" si="30"/>
        <v>30</v>
      </c>
      <c r="E36" s="16">
        <f t="shared" si="30"/>
        <v>15</v>
      </c>
      <c r="F36" s="16">
        <f t="shared" si="30"/>
        <v>4</v>
      </c>
      <c r="G36" s="16">
        <f t="shared" si="30"/>
        <v>51</v>
      </c>
      <c r="H36" s="24">
        <f t="shared" si="30"/>
        <v>100</v>
      </c>
      <c r="I36" s="21"/>
      <c r="J36" s="19"/>
      <c r="K36" s="20">
        <v>0</v>
      </c>
      <c r="L36" s="20">
        <v>0</v>
      </c>
      <c r="M36" s="20">
        <f t="shared" si="31"/>
        <v>0</v>
      </c>
      <c r="N36" s="22">
        <f t="shared" si="32"/>
        <v>0</v>
      </c>
      <c r="O36" s="21"/>
      <c r="P36" s="19"/>
      <c r="Q36" s="20">
        <v>0</v>
      </c>
      <c r="R36" s="20">
        <v>0</v>
      </c>
      <c r="S36" s="20">
        <f t="shared" si="33"/>
        <v>0</v>
      </c>
      <c r="T36" s="22">
        <f t="shared" si="34"/>
        <v>0</v>
      </c>
      <c r="U36" s="21">
        <v>4</v>
      </c>
      <c r="V36" s="19">
        <v>30</v>
      </c>
      <c r="W36" s="20">
        <v>15</v>
      </c>
      <c r="X36" s="20">
        <v>4</v>
      </c>
      <c r="Y36" s="20">
        <f t="shared" si="35"/>
        <v>51</v>
      </c>
      <c r="Z36" s="22">
        <f t="shared" si="36"/>
        <v>100</v>
      </c>
      <c r="AA36" s="21"/>
      <c r="AB36" s="19"/>
      <c r="AC36" s="20">
        <v>0</v>
      </c>
      <c r="AD36" s="20">
        <v>0</v>
      </c>
      <c r="AE36" s="20">
        <f t="shared" si="37"/>
        <v>0</v>
      </c>
      <c r="AF36" s="22">
        <f t="shared" si="38"/>
        <v>0</v>
      </c>
      <c r="AG36" s="18"/>
      <c r="AH36" s="19"/>
      <c r="AI36" s="20">
        <v>0</v>
      </c>
      <c r="AJ36" s="20">
        <v>0</v>
      </c>
      <c r="AK36" s="20">
        <f t="shared" si="39"/>
        <v>0</v>
      </c>
      <c r="AL36" s="22">
        <f t="shared" si="40"/>
        <v>0</v>
      </c>
      <c r="AM36" s="21"/>
      <c r="AN36" s="19"/>
      <c r="AO36" s="20">
        <v>0</v>
      </c>
      <c r="AP36" s="20">
        <v>0</v>
      </c>
      <c r="AQ36" s="20">
        <f t="shared" si="41"/>
        <v>0</v>
      </c>
      <c r="AR36" s="22">
        <f t="shared" si="42"/>
        <v>0</v>
      </c>
      <c r="AS36" s="18"/>
      <c r="AT36" s="19"/>
      <c r="AU36" s="20">
        <v>0</v>
      </c>
      <c r="AV36" s="20">
        <v>0</v>
      </c>
      <c r="AW36" s="20">
        <f t="shared" si="43"/>
        <v>0</v>
      </c>
      <c r="AX36" s="22">
        <f t="shared" si="44"/>
        <v>0</v>
      </c>
      <c r="AY36" s="21"/>
      <c r="AZ36" s="19"/>
      <c r="BA36" s="20">
        <v>0</v>
      </c>
      <c r="BB36" s="20">
        <v>0</v>
      </c>
      <c r="BC36" s="20">
        <f t="shared" si="45"/>
        <v>0</v>
      </c>
      <c r="BD36" s="22">
        <f t="shared" si="46"/>
        <v>0</v>
      </c>
      <c r="BE36" s="74"/>
    </row>
    <row r="37" spans="1:57" s="59" customFormat="1" ht="15">
      <c r="A37" s="72" t="s">
        <v>42</v>
      </c>
      <c r="B37" s="96" t="s">
        <v>101</v>
      </c>
      <c r="C37" s="23">
        <f t="shared" si="30"/>
        <v>6</v>
      </c>
      <c r="D37" s="16">
        <f t="shared" si="30"/>
        <v>30</v>
      </c>
      <c r="E37" s="16">
        <f t="shared" si="30"/>
        <v>15</v>
      </c>
      <c r="F37" s="16">
        <f t="shared" si="30"/>
        <v>6</v>
      </c>
      <c r="G37" s="16">
        <f t="shared" si="30"/>
        <v>99</v>
      </c>
      <c r="H37" s="24">
        <f t="shared" si="30"/>
        <v>150</v>
      </c>
      <c r="I37" s="15"/>
      <c r="J37" s="16"/>
      <c r="K37" s="20">
        <v>0</v>
      </c>
      <c r="L37" s="20">
        <v>0</v>
      </c>
      <c r="M37" s="20">
        <f t="shared" si="31"/>
        <v>0</v>
      </c>
      <c r="N37" s="22">
        <f t="shared" si="32"/>
        <v>0</v>
      </c>
      <c r="O37" s="21"/>
      <c r="P37" s="19"/>
      <c r="Q37" s="20">
        <v>0</v>
      </c>
      <c r="R37" s="20">
        <v>0</v>
      </c>
      <c r="S37" s="20">
        <f t="shared" si="33"/>
        <v>0</v>
      </c>
      <c r="T37" s="22">
        <f t="shared" si="34"/>
        <v>0</v>
      </c>
      <c r="U37" s="15"/>
      <c r="V37" s="16"/>
      <c r="W37" s="20">
        <v>0</v>
      </c>
      <c r="X37" s="20">
        <v>0</v>
      </c>
      <c r="Y37" s="20">
        <f t="shared" si="35"/>
        <v>0</v>
      </c>
      <c r="Z37" s="22">
        <f t="shared" si="36"/>
        <v>0</v>
      </c>
      <c r="AA37" s="15">
        <v>6</v>
      </c>
      <c r="AB37" s="16">
        <v>30</v>
      </c>
      <c r="AC37" s="20">
        <v>15</v>
      </c>
      <c r="AD37" s="20">
        <v>6</v>
      </c>
      <c r="AE37" s="20">
        <f t="shared" si="37"/>
        <v>99</v>
      </c>
      <c r="AF37" s="22">
        <f t="shared" si="38"/>
        <v>150</v>
      </c>
      <c r="AG37" s="23"/>
      <c r="AH37" s="16"/>
      <c r="AI37" s="20">
        <v>0</v>
      </c>
      <c r="AJ37" s="20">
        <v>0</v>
      </c>
      <c r="AK37" s="20">
        <f t="shared" si="39"/>
        <v>0</v>
      </c>
      <c r="AL37" s="22">
        <f t="shared" si="40"/>
        <v>0</v>
      </c>
      <c r="AM37" s="15"/>
      <c r="AN37" s="16"/>
      <c r="AO37" s="20">
        <v>0</v>
      </c>
      <c r="AP37" s="20">
        <v>0</v>
      </c>
      <c r="AQ37" s="20">
        <f t="shared" si="41"/>
        <v>0</v>
      </c>
      <c r="AR37" s="22">
        <f t="shared" si="42"/>
        <v>0</v>
      </c>
      <c r="AS37" s="23"/>
      <c r="AT37" s="16"/>
      <c r="AU37" s="20">
        <v>0</v>
      </c>
      <c r="AV37" s="20">
        <v>0</v>
      </c>
      <c r="AW37" s="20">
        <f t="shared" si="43"/>
        <v>0</v>
      </c>
      <c r="AX37" s="22">
        <f t="shared" si="44"/>
        <v>0</v>
      </c>
      <c r="AY37" s="15"/>
      <c r="AZ37" s="16"/>
      <c r="BA37" s="20">
        <v>0</v>
      </c>
      <c r="BB37" s="20">
        <v>0</v>
      </c>
      <c r="BC37" s="20">
        <f t="shared" si="45"/>
        <v>0</v>
      </c>
      <c r="BD37" s="22">
        <f t="shared" si="46"/>
        <v>0</v>
      </c>
      <c r="BE37" s="74"/>
    </row>
    <row r="38" spans="1:57" ht="15">
      <c r="A38" s="72" t="s">
        <v>43</v>
      </c>
      <c r="B38" s="89" t="s">
        <v>119</v>
      </c>
      <c r="C38" s="23">
        <f t="shared" si="30"/>
        <v>4</v>
      </c>
      <c r="D38" s="16">
        <f t="shared" si="30"/>
        <v>15</v>
      </c>
      <c r="E38" s="16">
        <f t="shared" si="30"/>
        <v>30</v>
      </c>
      <c r="F38" s="16">
        <f t="shared" si="30"/>
        <v>4</v>
      </c>
      <c r="G38" s="16">
        <f t="shared" si="30"/>
        <v>51</v>
      </c>
      <c r="H38" s="24">
        <f t="shared" si="30"/>
        <v>100</v>
      </c>
      <c r="I38" s="15"/>
      <c r="J38" s="16"/>
      <c r="K38" s="20">
        <v>0</v>
      </c>
      <c r="L38" s="20">
        <v>0</v>
      </c>
      <c r="M38" s="20">
        <f>N38-J38-K38-L38</f>
        <v>0</v>
      </c>
      <c r="N38" s="22">
        <f>I38*25</f>
        <v>0</v>
      </c>
      <c r="O38" s="21"/>
      <c r="P38" s="19"/>
      <c r="Q38" s="20">
        <v>0</v>
      </c>
      <c r="R38" s="20">
        <v>0</v>
      </c>
      <c r="S38" s="20">
        <f>T38-P38-Q38-R38</f>
        <v>0</v>
      </c>
      <c r="T38" s="22">
        <f>O38*25</f>
        <v>0</v>
      </c>
      <c r="U38" s="23">
        <v>4</v>
      </c>
      <c r="V38" s="16">
        <v>15</v>
      </c>
      <c r="W38" s="20">
        <v>30</v>
      </c>
      <c r="X38" s="20">
        <v>4</v>
      </c>
      <c r="Y38" s="20">
        <f>Z38-V38-W38-X38</f>
        <v>51</v>
      </c>
      <c r="Z38" s="22">
        <f t="shared" si="36"/>
        <v>100</v>
      </c>
      <c r="AA38" s="15"/>
      <c r="AB38" s="16"/>
      <c r="AC38" s="20"/>
      <c r="AD38" s="20"/>
      <c r="AE38" s="20">
        <f>AF38-AB38-AC38-AD38</f>
        <v>0</v>
      </c>
      <c r="AF38" s="22">
        <f>AA38*25</f>
        <v>0</v>
      </c>
      <c r="AG38" s="23"/>
      <c r="AH38" s="16"/>
      <c r="AI38" s="20">
        <v>0</v>
      </c>
      <c r="AJ38" s="20">
        <v>0</v>
      </c>
      <c r="AK38" s="20">
        <f>AL38-AH38-AI38-AJ38</f>
        <v>0</v>
      </c>
      <c r="AL38" s="22">
        <f>AG38*25</f>
        <v>0</v>
      </c>
      <c r="AM38" s="15"/>
      <c r="AN38" s="16"/>
      <c r="AO38" s="20">
        <v>0</v>
      </c>
      <c r="AP38" s="20">
        <v>0</v>
      </c>
      <c r="AQ38" s="20">
        <f>AR38-AN38-AO38-AP38</f>
        <v>0</v>
      </c>
      <c r="AR38" s="22">
        <f>AM38*25</f>
        <v>0</v>
      </c>
      <c r="AS38" s="23"/>
      <c r="AT38" s="16"/>
      <c r="AU38" s="20">
        <v>0</v>
      </c>
      <c r="AV38" s="20">
        <v>0</v>
      </c>
      <c r="AW38" s="20">
        <f>AX38-AT38-AU38-AV38</f>
        <v>0</v>
      </c>
      <c r="AX38" s="22">
        <f>AS38*25</f>
        <v>0</v>
      </c>
      <c r="AY38" s="15"/>
      <c r="AZ38" s="16"/>
      <c r="BA38" s="20">
        <v>0</v>
      </c>
      <c r="BB38" s="20">
        <v>0</v>
      </c>
      <c r="BC38" s="20">
        <f>BD38-AZ38-BA38-BB38</f>
        <v>0</v>
      </c>
      <c r="BD38" s="22">
        <f>AY38*25</f>
        <v>0</v>
      </c>
      <c r="BE38" s="74"/>
    </row>
    <row r="39" spans="1:57" ht="15">
      <c r="A39" s="72" t="s">
        <v>44</v>
      </c>
      <c r="B39" s="97" t="s">
        <v>102</v>
      </c>
      <c r="C39" s="23">
        <f t="shared" si="30"/>
        <v>6</v>
      </c>
      <c r="D39" s="16">
        <f t="shared" si="30"/>
        <v>20</v>
      </c>
      <c r="E39" s="16">
        <f t="shared" si="30"/>
        <v>40</v>
      </c>
      <c r="F39" s="16">
        <f t="shared" si="30"/>
        <v>4</v>
      </c>
      <c r="G39" s="16">
        <f t="shared" si="30"/>
        <v>86</v>
      </c>
      <c r="H39" s="24">
        <f t="shared" si="30"/>
        <v>150</v>
      </c>
      <c r="I39" s="15"/>
      <c r="J39" s="16"/>
      <c r="K39" s="20">
        <v>0</v>
      </c>
      <c r="L39" s="20">
        <v>0</v>
      </c>
      <c r="M39" s="20">
        <f t="shared" si="31"/>
        <v>0</v>
      </c>
      <c r="N39" s="22">
        <f t="shared" si="32"/>
        <v>0</v>
      </c>
      <c r="O39" s="21"/>
      <c r="P39" s="19"/>
      <c r="Q39" s="20">
        <v>0</v>
      </c>
      <c r="R39" s="20">
        <v>0</v>
      </c>
      <c r="S39" s="20">
        <f t="shared" si="33"/>
        <v>0</v>
      </c>
      <c r="T39" s="22">
        <f t="shared" si="34"/>
        <v>0</v>
      </c>
      <c r="U39" s="15"/>
      <c r="V39" s="16"/>
      <c r="W39" s="20"/>
      <c r="X39" s="20"/>
      <c r="Y39" s="20">
        <f t="shared" si="35"/>
        <v>0</v>
      </c>
      <c r="Z39" s="22">
        <f t="shared" si="36"/>
        <v>0</v>
      </c>
      <c r="AA39" s="15">
        <v>6</v>
      </c>
      <c r="AB39" s="16">
        <v>20</v>
      </c>
      <c r="AC39" s="20">
        <v>40</v>
      </c>
      <c r="AD39" s="20">
        <v>4</v>
      </c>
      <c r="AE39" s="20">
        <f t="shared" si="37"/>
        <v>86</v>
      </c>
      <c r="AF39" s="22">
        <f t="shared" si="38"/>
        <v>150</v>
      </c>
      <c r="AG39" s="15"/>
      <c r="AH39" s="16"/>
      <c r="AI39" s="20"/>
      <c r="AJ39" s="20"/>
      <c r="AK39" s="20">
        <f>AL39-AH39-AI39-AJ39</f>
        <v>0</v>
      </c>
      <c r="AL39" s="22">
        <f>AG39*25</f>
        <v>0</v>
      </c>
      <c r="AM39" s="15"/>
      <c r="AN39" s="16"/>
      <c r="AO39" s="20">
        <v>0</v>
      </c>
      <c r="AP39" s="20">
        <v>0</v>
      </c>
      <c r="AQ39" s="20">
        <f t="shared" si="41"/>
        <v>0</v>
      </c>
      <c r="AR39" s="22">
        <f t="shared" si="42"/>
        <v>0</v>
      </c>
      <c r="AS39" s="23"/>
      <c r="AT39" s="16"/>
      <c r="AU39" s="20">
        <v>0</v>
      </c>
      <c r="AV39" s="20">
        <v>0</v>
      </c>
      <c r="AW39" s="20">
        <f t="shared" si="43"/>
        <v>0</v>
      </c>
      <c r="AX39" s="22">
        <f t="shared" si="44"/>
        <v>0</v>
      </c>
      <c r="AY39" s="15"/>
      <c r="AZ39" s="16"/>
      <c r="BA39" s="20">
        <v>0</v>
      </c>
      <c r="BB39" s="20">
        <v>0</v>
      </c>
      <c r="BC39" s="20">
        <f t="shared" si="45"/>
        <v>0</v>
      </c>
      <c r="BD39" s="22">
        <f t="shared" si="46"/>
        <v>0</v>
      </c>
      <c r="BE39" s="74"/>
    </row>
    <row r="40" spans="1:57" ht="15">
      <c r="A40" s="72" t="s">
        <v>45</v>
      </c>
      <c r="B40" s="89" t="s">
        <v>76</v>
      </c>
      <c r="C40" s="23">
        <f t="shared" si="30"/>
        <v>5</v>
      </c>
      <c r="D40" s="16">
        <f t="shared" si="30"/>
        <v>30</v>
      </c>
      <c r="E40" s="16">
        <f t="shared" si="30"/>
        <v>15</v>
      </c>
      <c r="F40" s="16">
        <f t="shared" si="30"/>
        <v>4</v>
      </c>
      <c r="G40" s="16">
        <f t="shared" si="30"/>
        <v>76</v>
      </c>
      <c r="H40" s="24">
        <f t="shared" si="30"/>
        <v>125</v>
      </c>
      <c r="I40" s="15"/>
      <c r="J40" s="16"/>
      <c r="K40" s="20">
        <v>0</v>
      </c>
      <c r="L40" s="20">
        <v>0</v>
      </c>
      <c r="M40" s="20">
        <f t="shared" si="31"/>
        <v>0</v>
      </c>
      <c r="N40" s="22">
        <f t="shared" si="32"/>
        <v>0</v>
      </c>
      <c r="O40" s="15"/>
      <c r="P40" s="16"/>
      <c r="Q40" s="20">
        <v>0</v>
      </c>
      <c r="R40" s="20">
        <v>0</v>
      </c>
      <c r="S40" s="20">
        <f t="shared" si="33"/>
        <v>0</v>
      </c>
      <c r="T40" s="22">
        <f t="shared" si="34"/>
        <v>0</v>
      </c>
      <c r="U40" s="23"/>
      <c r="V40" s="16"/>
      <c r="W40" s="20">
        <v>0</v>
      </c>
      <c r="X40" s="20">
        <v>0</v>
      </c>
      <c r="Y40" s="20">
        <f t="shared" si="35"/>
        <v>0</v>
      </c>
      <c r="Z40" s="22">
        <f t="shared" si="36"/>
        <v>0</v>
      </c>
      <c r="AA40" s="15">
        <v>5</v>
      </c>
      <c r="AB40" s="16">
        <v>30</v>
      </c>
      <c r="AC40" s="20">
        <v>15</v>
      </c>
      <c r="AD40" s="20">
        <v>4</v>
      </c>
      <c r="AE40" s="20">
        <f t="shared" si="37"/>
        <v>76</v>
      </c>
      <c r="AF40" s="22">
        <f t="shared" si="38"/>
        <v>125</v>
      </c>
      <c r="AG40" s="23"/>
      <c r="AH40" s="16"/>
      <c r="AI40" s="20">
        <v>0</v>
      </c>
      <c r="AJ40" s="20">
        <v>0</v>
      </c>
      <c r="AK40" s="20">
        <f t="shared" si="39"/>
        <v>0</v>
      </c>
      <c r="AL40" s="22">
        <f t="shared" si="40"/>
        <v>0</v>
      </c>
      <c r="AM40" s="15"/>
      <c r="AN40" s="16"/>
      <c r="AO40" s="20">
        <v>0</v>
      </c>
      <c r="AP40" s="20">
        <v>0</v>
      </c>
      <c r="AQ40" s="20">
        <f t="shared" si="41"/>
        <v>0</v>
      </c>
      <c r="AR40" s="22">
        <f t="shared" si="42"/>
        <v>0</v>
      </c>
      <c r="AS40" s="23"/>
      <c r="AT40" s="16"/>
      <c r="AU40" s="20">
        <v>0</v>
      </c>
      <c r="AV40" s="20">
        <v>0</v>
      </c>
      <c r="AW40" s="20">
        <f t="shared" si="43"/>
        <v>0</v>
      </c>
      <c r="AX40" s="22">
        <f t="shared" si="44"/>
        <v>0</v>
      </c>
      <c r="AY40" s="15"/>
      <c r="AZ40" s="16"/>
      <c r="BA40" s="20">
        <v>0</v>
      </c>
      <c r="BB40" s="20">
        <v>0</v>
      </c>
      <c r="BC40" s="20">
        <f t="shared" si="45"/>
        <v>0</v>
      </c>
      <c r="BD40" s="22">
        <f t="shared" si="46"/>
        <v>0</v>
      </c>
      <c r="BE40" s="74"/>
    </row>
    <row r="41" spans="1:57" s="59" customFormat="1" ht="15">
      <c r="A41" s="72" t="s">
        <v>46</v>
      </c>
      <c r="B41" s="98" t="s">
        <v>118</v>
      </c>
      <c r="C41" s="23">
        <f t="shared" si="30"/>
        <v>5</v>
      </c>
      <c r="D41" s="16">
        <f t="shared" si="30"/>
        <v>0</v>
      </c>
      <c r="E41" s="16">
        <f t="shared" si="30"/>
        <v>45</v>
      </c>
      <c r="F41" s="16">
        <f t="shared" si="30"/>
        <v>7</v>
      </c>
      <c r="G41" s="16">
        <f t="shared" si="30"/>
        <v>73</v>
      </c>
      <c r="H41" s="24">
        <f t="shared" si="30"/>
        <v>125</v>
      </c>
      <c r="I41" s="15"/>
      <c r="J41" s="16"/>
      <c r="K41" s="20">
        <v>0</v>
      </c>
      <c r="L41" s="20">
        <v>0</v>
      </c>
      <c r="M41" s="20">
        <f t="shared" si="31"/>
        <v>0</v>
      </c>
      <c r="N41" s="22">
        <f t="shared" si="32"/>
        <v>0</v>
      </c>
      <c r="O41" s="15"/>
      <c r="P41" s="16"/>
      <c r="Q41" s="20">
        <v>0</v>
      </c>
      <c r="R41" s="20">
        <v>0</v>
      </c>
      <c r="S41" s="20">
        <f t="shared" si="33"/>
        <v>0</v>
      </c>
      <c r="T41" s="22">
        <f t="shared" si="34"/>
        <v>0</v>
      </c>
      <c r="U41" s="23"/>
      <c r="V41" s="16"/>
      <c r="W41" s="20">
        <v>0</v>
      </c>
      <c r="X41" s="20">
        <v>0</v>
      </c>
      <c r="Y41" s="20">
        <f t="shared" si="35"/>
        <v>0</v>
      </c>
      <c r="Z41" s="22">
        <f t="shared" si="36"/>
        <v>0</v>
      </c>
      <c r="AA41" s="15"/>
      <c r="AB41" s="16"/>
      <c r="AC41" s="20">
        <v>0</v>
      </c>
      <c r="AD41" s="20">
        <v>0</v>
      </c>
      <c r="AE41" s="20">
        <f t="shared" si="37"/>
        <v>0</v>
      </c>
      <c r="AF41" s="22">
        <f t="shared" si="38"/>
        <v>0</v>
      </c>
      <c r="AG41" s="23"/>
      <c r="AH41" s="16"/>
      <c r="AI41" s="20"/>
      <c r="AJ41" s="20"/>
      <c r="AK41" s="20">
        <f t="shared" si="39"/>
        <v>0</v>
      </c>
      <c r="AL41" s="22">
        <f t="shared" si="40"/>
        <v>0</v>
      </c>
      <c r="AM41" s="15"/>
      <c r="AN41" s="16"/>
      <c r="AO41" s="20">
        <v>0</v>
      </c>
      <c r="AP41" s="20">
        <v>0</v>
      </c>
      <c r="AQ41" s="20">
        <f t="shared" si="41"/>
        <v>0</v>
      </c>
      <c r="AR41" s="22">
        <f t="shared" si="42"/>
        <v>0</v>
      </c>
      <c r="AS41" s="23">
        <v>5</v>
      </c>
      <c r="AT41" s="16"/>
      <c r="AU41" s="20">
        <v>45</v>
      </c>
      <c r="AV41" s="20">
        <v>7</v>
      </c>
      <c r="AW41" s="20">
        <f t="shared" si="43"/>
        <v>73</v>
      </c>
      <c r="AX41" s="22">
        <f t="shared" si="44"/>
        <v>125</v>
      </c>
      <c r="AY41" s="15"/>
      <c r="AZ41" s="16"/>
      <c r="BA41" s="20">
        <v>0</v>
      </c>
      <c r="BB41" s="20">
        <v>0</v>
      </c>
      <c r="BC41" s="20">
        <f t="shared" si="45"/>
        <v>0</v>
      </c>
      <c r="BD41" s="22">
        <f t="shared" si="46"/>
        <v>0</v>
      </c>
      <c r="BE41" s="74"/>
    </row>
    <row r="42" spans="1:57" ht="15">
      <c r="A42" s="72" t="s">
        <v>47</v>
      </c>
      <c r="B42" s="99" t="s">
        <v>104</v>
      </c>
      <c r="C42" s="23">
        <f t="shared" si="30"/>
        <v>4</v>
      </c>
      <c r="D42" s="16">
        <f t="shared" si="30"/>
        <v>15</v>
      </c>
      <c r="E42" s="16">
        <f t="shared" si="30"/>
        <v>30</v>
      </c>
      <c r="F42" s="16">
        <f t="shared" si="30"/>
        <v>4</v>
      </c>
      <c r="G42" s="16">
        <f t="shared" si="30"/>
        <v>51</v>
      </c>
      <c r="H42" s="24">
        <f t="shared" si="30"/>
        <v>100</v>
      </c>
      <c r="I42" s="15"/>
      <c r="J42" s="16"/>
      <c r="K42" s="20">
        <v>0</v>
      </c>
      <c r="L42" s="20">
        <v>0</v>
      </c>
      <c r="M42" s="20">
        <f t="shared" si="31"/>
        <v>0</v>
      </c>
      <c r="N42" s="22">
        <f t="shared" si="32"/>
        <v>0</v>
      </c>
      <c r="O42" s="15"/>
      <c r="P42" s="16"/>
      <c r="Q42" s="20">
        <v>0</v>
      </c>
      <c r="R42" s="20">
        <v>0</v>
      </c>
      <c r="S42" s="20">
        <f t="shared" si="33"/>
        <v>0</v>
      </c>
      <c r="T42" s="22">
        <f t="shared" si="34"/>
        <v>0</v>
      </c>
      <c r="U42" s="23"/>
      <c r="V42" s="16"/>
      <c r="W42" s="20"/>
      <c r="X42" s="20"/>
      <c r="Y42" s="20">
        <f t="shared" si="35"/>
        <v>0</v>
      </c>
      <c r="Z42" s="22">
        <f t="shared" si="36"/>
        <v>0</v>
      </c>
      <c r="AA42" s="15"/>
      <c r="AB42" s="16"/>
      <c r="AC42" s="20">
        <v>0</v>
      </c>
      <c r="AD42" s="20">
        <v>0</v>
      </c>
      <c r="AE42" s="20">
        <f t="shared" si="37"/>
        <v>0</v>
      </c>
      <c r="AF42" s="22">
        <f t="shared" si="38"/>
        <v>0</v>
      </c>
      <c r="AG42" s="23">
        <v>4</v>
      </c>
      <c r="AH42" s="16">
        <v>15</v>
      </c>
      <c r="AI42" s="20">
        <v>30</v>
      </c>
      <c r="AJ42" s="20">
        <v>4</v>
      </c>
      <c r="AK42" s="20">
        <f t="shared" si="39"/>
        <v>51</v>
      </c>
      <c r="AL42" s="22">
        <f t="shared" si="40"/>
        <v>100</v>
      </c>
      <c r="AM42" s="15"/>
      <c r="AN42" s="16"/>
      <c r="AO42" s="20">
        <v>0</v>
      </c>
      <c r="AP42" s="20">
        <v>0</v>
      </c>
      <c r="AQ42" s="20">
        <f t="shared" si="41"/>
        <v>0</v>
      </c>
      <c r="AR42" s="22">
        <f t="shared" si="42"/>
        <v>0</v>
      </c>
      <c r="AS42" s="23"/>
      <c r="AT42" s="16"/>
      <c r="AU42" s="20">
        <v>0</v>
      </c>
      <c r="AV42" s="20">
        <v>0</v>
      </c>
      <c r="AW42" s="20">
        <f t="shared" si="43"/>
        <v>0</v>
      </c>
      <c r="AX42" s="22">
        <f t="shared" si="44"/>
        <v>0</v>
      </c>
      <c r="AY42" s="15"/>
      <c r="AZ42" s="16"/>
      <c r="BA42" s="20">
        <v>0</v>
      </c>
      <c r="BB42" s="20">
        <v>0</v>
      </c>
      <c r="BC42" s="20">
        <f t="shared" si="45"/>
        <v>0</v>
      </c>
      <c r="BD42" s="22">
        <f t="shared" si="46"/>
        <v>0</v>
      </c>
      <c r="BE42" s="74"/>
    </row>
    <row r="43" spans="1:57" ht="15">
      <c r="A43" s="72" t="s">
        <v>48</v>
      </c>
      <c r="B43" s="99" t="s">
        <v>77</v>
      </c>
      <c r="C43" s="23">
        <f t="shared" si="30"/>
        <v>5</v>
      </c>
      <c r="D43" s="16">
        <f aca="true" t="shared" si="47" ref="D43:D54">J43+P43+V43+AB43+AH43+AN43+AT43+AZ43</f>
        <v>30</v>
      </c>
      <c r="E43" s="16">
        <f t="shared" si="30"/>
        <v>15</v>
      </c>
      <c r="F43" s="16">
        <f t="shared" si="30"/>
        <v>4</v>
      </c>
      <c r="G43" s="16">
        <f t="shared" si="30"/>
        <v>76</v>
      </c>
      <c r="H43" s="24">
        <f t="shared" si="30"/>
        <v>125</v>
      </c>
      <c r="I43" s="15"/>
      <c r="J43" s="16"/>
      <c r="K43" s="20">
        <v>0</v>
      </c>
      <c r="L43" s="20">
        <v>0</v>
      </c>
      <c r="M43" s="20">
        <f t="shared" si="31"/>
        <v>0</v>
      </c>
      <c r="N43" s="22">
        <f t="shared" si="32"/>
        <v>0</v>
      </c>
      <c r="O43" s="15"/>
      <c r="P43" s="16"/>
      <c r="Q43" s="20">
        <v>0</v>
      </c>
      <c r="R43" s="20">
        <v>0</v>
      </c>
      <c r="S43" s="20">
        <f t="shared" si="33"/>
        <v>0</v>
      </c>
      <c r="T43" s="22">
        <f t="shared" si="34"/>
        <v>0</v>
      </c>
      <c r="U43" s="23"/>
      <c r="V43" s="16"/>
      <c r="W43" s="20">
        <v>0</v>
      </c>
      <c r="X43" s="20">
        <v>0</v>
      </c>
      <c r="Y43" s="20">
        <f t="shared" si="35"/>
        <v>0</v>
      </c>
      <c r="Z43" s="22">
        <f t="shared" si="36"/>
        <v>0</v>
      </c>
      <c r="AA43" s="15"/>
      <c r="AB43" s="16"/>
      <c r="AC43" s="20"/>
      <c r="AD43" s="20"/>
      <c r="AE43" s="20">
        <f t="shared" si="37"/>
        <v>0</v>
      </c>
      <c r="AF43" s="22">
        <f t="shared" si="38"/>
        <v>0</v>
      </c>
      <c r="AG43" s="23"/>
      <c r="AH43" s="16"/>
      <c r="AI43" s="20">
        <v>0</v>
      </c>
      <c r="AJ43" s="20">
        <v>0</v>
      </c>
      <c r="AK43" s="20">
        <f t="shared" si="39"/>
        <v>0</v>
      </c>
      <c r="AL43" s="22">
        <f t="shared" si="40"/>
        <v>0</v>
      </c>
      <c r="AM43" s="15">
        <v>5</v>
      </c>
      <c r="AN43" s="16">
        <v>30</v>
      </c>
      <c r="AO43" s="20">
        <v>15</v>
      </c>
      <c r="AP43" s="20">
        <v>4</v>
      </c>
      <c r="AQ43" s="20">
        <f t="shared" si="41"/>
        <v>76</v>
      </c>
      <c r="AR43" s="22">
        <f t="shared" si="42"/>
        <v>125</v>
      </c>
      <c r="AS43" s="23"/>
      <c r="AT43" s="16"/>
      <c r="AU43" s="20">
        <v>0</v>
      </c>
      <c r="AV43" s="20">
        <v>0</v>
      </c>
      <c r="AW43" s="20">
        <f t="shared" si="43"/>
        <v>0</v>
      </c>
      <c r="AX43" s="22">
        <f t="shared" si="44"/>
        <v>0</v>
      </c>
      <c r="AY43" s="15"/>
      <c r="AZ43" s="16"/>
      <c r="BA43" s="20">
        <v>0</v>
      </c>
      <c r="BB43" s="20">
        <v>0</v>
      </c>
      <c r="BC43" s="20">
        <f t="shared" si="45"/>
        <v>0</v>
      </c>
      <c r="BD43" s="22">
        <f t="shared" si="46"/>
        <v>0</v>
      </c>
      <c r="BE43" s="74"/>
    </row>
    <row r="44" spans="1:57" ht="15">
      <c r="A44" s="72" t="s">
        <v>49</v>
      </c>
      <c r="B44" s="99" t="s">
        <v>103</v>
      </c>
      <c r="C44" s="23">
        <f aca="true" t="shared" si="48" ref="C44:C57">I44+O44+U44+AA44+AG44+AM44+AS44+AY44</f>
        <v>5</v>
      </c>
      <c r="D44" s="16">
        <f t="shared" si="47"/>
        <v>30</v>
      </c>
      <c r="E44" s="16">
        <f t="shared" si="30"/>
        <v>15</v>
      </c>
      <c r="F44" s="16">
        <f t="shared" si="30"/>
        <v>4</v>
      </c>
      <c r="G44" s="16">
        <f t="shared" si="30"/>
        <v>76</v>
      </c>
      <c r="H44" s="24">
        <f t="shared" si="30"/>
        <v>125</v>
      </c>
      <c r="I44" s="15"/>
      <c r="J44" s="16"/>
      <c r="K44" s="20">
        <v>0</v>
      </c>
      <c r="L44" s="20">
        <v>0</v>
      </c>
      <c r="M44" s="20">
        <f t="shared" si="31"/>
        <v>0</v>
      </c>
      <c r="N44" s="22">
        <f t="shared" si="32"/>
        <v>0</v>
      </c>
      <c r="O44" s="15"/>
      <c r="P44" s="16"/>
      <c r="Q44" s="20">
        <v>0</v>
      </c>
      <c r="R44" s="20">
        <v>0</v>
      </c>
      <c r="S44" s="20">
        <f t="shared" si="33"/>
        <v>0</v>
      </c>
      <c r="T44" s="22">
        <f t="shared" si="34"/>
        <v>0</v>
      </c>
      <c r="U44" s="15">
        <v>5</v>
      </c>
      <c r="V44" s="16">
        <v>30</v>
      </c>
      <c r="W44" s="20">
        <v>15</v>
      </c>
      <c r="X44" s="20">
        <v>4</v>
      </c>
      <c r="Y44" s="20">
        <f t="shared" si="35"/>
        <v>76</v>
      </c>
      <c r="Z44" s="22">
        <f t="shared" si="36"/>
        <v>125</v>
      </c>
      <c r="AA44" s="23"/>
      <c r="AB44" s="16"/>
      <c r="AC44" s="20">
        <v>0</v>
      </c>
      <c r="AD44" s="20">
        <v>0</v>
      </c>
      <c r="AE44" s="20">
        <f t="shared" si="37"/>
        <v>0</v>
      </c>
      <c r="AF44" s="22">
        <f t="shared" si="38"/>
        <v>0</v>
      </c>
      <c r="AG44" s="23"/>
      <c r="AH44" s="16"/>
      <c r="AI44" s="20">
        <v>0</v>
      </c>
      <c r="AJ44" s="20">
        <v>0</v>
      </c>
      <c r="AK44" s="20">
        <f t="shared" si="39"/>
        <v>0</v>
      </c>
      <c r="AL44" s="22">
        <f t="shared" si="40"/>
        <v>0</v>
      </c>
      <c r="AM44" s="15"/>
      <c r="AN44" s="16"/>
      <c r="AO44" s="20">
        <v>0</v>
      </c>
      <c r="AP44" s="20">
        <v>0</v>
      </c>
      <c r="AQ44" s="20">
        <f t="shared" si="41"/>
        <v>0</v>
      </c>
      <c r="AR44" s="22">
        <f t="shared" si="42"/>
        <v>0</v>
      </c>
      <c r="AS44" s="23"/>
      <c r="AT44" s="16"/>
      <c r="AU44" s="20">
        <v>0</v>
      </c>
      <c r="AV44" s="20">
        <v>0</v>
      </c>
      <c r="AW44" s="20">
        <f t="shared" si="43"/>
        <v>0</v>
      </c>
      <c r="AX44" s="22">
        <f t="shared" si="44"/>
        <v>0</v>
      </c>
      <c r="AY44" s="15"/>
      <c r="AZ44" s="16"/>
      <c r="BA44" s="20">
        <v>0</v>
      </c>
      <c r="BB44" s="20">
        <v>0</v>
      </c>
      <c r="BC44" s="20">
        <f t="shared" si="45"/>
        <v>0</v>
      </c>
      <c r="BD44" s="22">
        <f t="shared" si="46"/>
        <v>0</v>
      </c>
      <c r="BE44" s="74"/>
    </row>
    <row r="45" spans="1:57" ht="15">
      <c r="A45" s="72" t="s">
        <v>52</v>
      </c>
      <c r="B45" s="89" t="s">
        <v>105</v>
      </c>
      <c r="C45" s="23">
        <f t="shared" si="48"/>
        <v>4</v>
      </c>
      <c r="D45" s="16">
        <f t="shared" si="47"/>
        <v>15</v>
      </c>
      <c r="E45" s="16">
        <f t="shared" si="30"/>
        <v>30</v>
      </c>
      <c r="F45" s="16">
        <f t="shared" si="30"/>
        <v>4</v>
      </c>
      <c r="G45" s="16">
        <f t="shared" si="30"/>
        <v>51</v>
      </c>
      <c r="H45" s="24">
        <f t="shared" si="30"/>
        <v>100</v>
      </c>
      <c r="I45" s="15"/>
      <c r="J45" s="16"/>
      <c r="K45" s="20">
        <v>0</v>
      </c>
      <c r="L45" s="20">
        <v>0</v>
      </c>
      <c r="M45" s="20">
        <f t="shared" si="31"/>
        <v>0</v>
      </c>
      <c r="N45" s="22">
        <f t="shared" si="32"/>
        <v>0</v>
      </c>
      <c r="O45" s="15"/>
      <c r="P45" s="16"/>
      <c r="Q45" s="20">
        <v>0</v>
      </c>
      <c r="R45" s="20">
        <v>0</v>
      </c>
      <c r="S45" s="20">
        <f t="shared" si="33"/>
        <v>0</v>
      </c>
      <c r="T45" s="22">
        <f t="shared" si="34"/>
        <v>0</v>
      </c>
      <c r="U45" s="15"/>
      <c r="V45" s="16"/>
      <c r="W45" s="20">
        <v>0</v>
      </c>
      <c r="X45" s="20">
        <v>0</v>
      </c>
      <c r="Y45" s="20">
        <f t="shared" si="35"/>
        <v>0</v>
      </c>
      <c r="Z45" s="22">
        <f t="shared" si="36"/>
        <v>0</v>
      </c>
      <c r="AA45" s="23"/>
      <c r="AB45" s="16"/>
      <c r="AC45" s="20"/>
      <c r="AD45" s="20"/>
      <c r="AE45" s="20">
        <f t="shared" si="37"/>
        <v>0</v>
      </c>
      <c r="AF45" s="22">
        <f t="shared" si="38"/>
        <v>0</v>
      </c>
      <c r="AG45" s="23">
        <v>4</v>
      </c>
      <c r="AH45" s="16">
        <v>15</v>
      </c>
      <c r="AI45" s="20">
        <v>30</v>
      </c>
      <c r="AJ45" s="20">
        <v>4</v>
      </c>
      <c r="AK45" s="20">
        <f t="shared" si="39"/>
        <v>51</v>
      </c>
      <c r="AL45" s="22">
        <f t="shared" si="40"/>
        <v>100</v>
      </c>
      <c r="AM45" s="15"/>
      <c r="AN45" s="16"/>
      <c r="AO45" s="20">
        <v>0</v>
      </c>
      <c r="AP45" s="20">
        <v>0</v>
      </c>
      <c r="AQ45" s="20">
        <f t="shared" si="41"/>
        <v>0</v>
      </c>
      <c r="AR45" s="22">
        <f t="shared" si="42"/>
        <v>0</v>
      </c>
      <c r="AS45" s="23"/>
      <c r="AT45" s="16"/>
      <c r="AU45" s="20">
        <v>0</v>
      </c>
      <c r="AV45" s="20">
        <v>0</v>
      </c>
      <c r="AW45" s="20">
        <f t="shared" si="43"/>
        <v>0</v>
      </c>
      <c r="AX45" s="22">
        <f t="shared" si="44"/>
        <v>0</v>
      </c>
      <c r="AY45" s="15"/>
      <c r="AZ45" s="16"/>
      <c r="BA45" s="20">
        <v>0</v>
      </c>
      <c r="BB45" s="20">
        <v>0</v>
      </c>
      <c r="BC45" s="20">
        <f t="shared" si="45"/>
        <v>0</v>
      </c>
      <c r="BD45" s="22">
        <f t="shared" si="46"/>
        <v>0</v>
      </c>
      <c r="BE45" s="74"/>
    </row>
    <row r="46" spans="1:57" ht="15">
      <c r="A46" s="72" t="s">
        <v>54</v>
      </c>
      <c r="B46" s="100" t="s">
        <v>70</v>
      </c>
      <c r="C46" s="23">
        <f t="shared" si="48"/>
        <v>5</v>
      </c>
      <c r="D46" s="16">
        <f t="shared" si="47"/>
        <v>30</v>
      </c>
      <c r="E46" s="16">
        <f t="shared" si="30"/>
        <v>15</v>
      </c>
      <c r="F46" s="16">
        <f t="shared" si="30"/>
        <v>4</v>
      </c>
      <c r="G46" s="16">
        <f t="shared" si="30"/>
        <v>76</v>
      </c>
      <c r="H46" s="17">
        <f t="shared" si="30"/>
        <v>125</v>
      </c>
      <c r="I46" s="23"/>
      <c r="J46" s="16"/>
      <c r="K46" s="20">
        <v>0</v>
      </c>
      <c r="L46" s="20">
        <v>0</v>
      </c>
      <c r="M46" s="20">
        <f t="shared" si="31"/>
        <v>0</v>
      </c>
      <c r="N46" s="22">
        <f t="shared" si="32"/>
        <v>0</v>
      </c>
      <c r="O46" s="15"/>
      <c r="P46" s="16"/>
      <c r="Q46" s="20">
        <v>0</v>
      </c>
      <c r="R46" s="20">
        <v>0</v>
      </c>
      <c r="S46" s="20">
        <f t="shared" si="33"/>
        <v>0</v>
      </c>
      <c r="T46" s="22">
        <f t="shared" si="34"/>
        <v>0</v>
      </c>
      <c r="U46" s="23"/>
      <c r="V46" s="16"/>
      <c r="W46" s="20">
        <v>0</v>
      </c>
      <c r="X46" s="20">
        <v>0</v>
      </c>
      <c r="Y46" s="20">
        <f t="shared" si="35"/>
        <v>0</v>
      </c>
      <c r="Z46" s="22">
        <f t="shared" si="36"/>
        <v>0</v>
      </c>
      <c r="AA46" s="15"/>
      <c r="AB46" s="16"/>
      <c r="AC46" s="20">
        <v>0</v>
      </c>
      <c r="AD46" s="20">
        <v>0</v>
      </c>
      <c r="AE46" s="20">
        <f t="shared" si="37"/>
        <v>0</v>
      </c>
      <c r="AF46" s="22">
        <f t="shared" si="38"/>
        <v>0</v>
      </c>
      <c r="AG46" s="23">
        <v>5</v>
      </c>
      <c r="AH46" s="16">
        <v>30</v>
      </c>
      <c r="AI46" s="20">
        <v>15</v>
      </c>
      <c r="AJ46" s="20">
        <v>4</v>
      </c>
      <c r="AK46" s="20">
        <f t="shared" si="39"/>
        <v>76</v>
      </c>
      <c r="AL46" s="22">
        <f t="shared" si="40"/>
        <v>125</v>
      </c>
      <c r="AM46" s="15"/>
      <c r="AN46" s="16"/>
      <c r="AO46" s="20"/>
      <c r="AP46" s="20"/>
      <c r="AQ46" s="20">
        <f t="shared" si="41"/>
        <v>0</v>
      </c>
      <c r="AR46" s="22">
        <f t="shared" si="42"/>
        <v>0</v>
      </c>
      <c r="AS46" s="23"/>
      <c r="AT46" s="16"/>
      <c r="AU46" s="20">
        <v>0</v>
      </c>
      <c r="AV46" s="20">
        <v>0</v>
      </c>
      <c r="AW46" s="20">
        <f t="shared" si="43"/>
        <v>0</v>
      </c>
      <c r="AX46" s="22">
        <f t="shared" si="44"/>
        <v>0</v>
      </c>
      <c r="AY46" s="15"/>
      <c r="AZ46" s="16"/>
      <c r="BA46" s="20">
        <v>0</v>
      </c>
      <c r="BB46" s="20">
        <v>0</v>
      </c>
      <c r="BC46" s="20">
        <f t="shared" si="45"/>
        <v>0</v>
      </c>
      <c r="BD46" s="22">
        <f t="shared" si="46"/>
        <v>0</v>
      </c>
      <c r="BE46" s="74"/>
    </row>
    <row r="47" spans="1:57" ht="15">
      <c r="A47" s="72" t="s">
        <v>55</v>
      </c>
      <c r="B47" s="101" t="s">
        <v>112</v>
      </c>
      <c r="C47" s="23">
        <f t="shared" si="48"/>
        <v>5</v>
      </c>
      <c r="D47" s="16">
        <f t="shared" si="47"/>
        <v>30</v>
      </c>
      <c r="E47" s="16">
        <f t="shared" si="30"/>
        <v>15</v>
      </c>
      <c r="F47" s="16">
        <f t="shared" si="30"/>
        <v>5</v>
      </c>
      <c r="G47" s="16">
        <f t="shared" si="30"/>
        <v>75</v>
      </c>
      <c r="H47" s="17">
        <f t="shared" si="30"/>
        <v>125</v>
      </c>
      <c r="I47" s="23"/>
      <c r="J47" s="16"/>
      <c r="K47" s="20">
        <v>0</v>
      </c>
      <c r="L47" s="20">
        <v>0</v>
      </c>
      <c r="M47" s="20">
        <f t="shared" si="31"/>
        <v>0</v>
      </c>
      <c r="N47" s="22">
        <f t="shared" si="32"/>
        <v>0</v>
      </c>
      <c r="O47" s="15"/>
      <c r="P47" s="16"/>
      <c r="Q47" s="20">
        <v>0</v>
      </c>
      <c r="R47" s="20">
        <v>0</v>
      </c>
      <c r="S47" s="20">
        <f t="shared" si="33"/>
        <v>0</v>
      </c>
      <c r="T47" s="22">
        <f t="shared" si="34"/>
        <v>0</v>
      </c>
      <c r="U47" s="23">
        <v>5</v>
      </c>
      <c r="V47" s="16">
        <v>30</v>
      </c>
      <c r="W47" s="20">
        <v>15</v>
      </c>
      <c r="X47" s="20">
        <v>5</v>
      </c>
      <c r="Y47" s="20">
        <f t="shared" si="35"/>
        <v>75</v>
      </c>
      <c r="Z47" s="22">
        <f t="shared" si="36"/>
        <v>125</v>
      </c>
      <c r="AA47" s="15"/>
      <c r="AB47" s="16"/>
      <c r="AC47" s="20">
        <v>0</v>
      </c>
      <c r="AD47" s="20">
        <v>0</v>
      </c>
      <c r="AE47" s="20">
        <f t="shared" si="37"/>
        <v>0</v>
      </c>
      <c r="AF47" s="22">
        <f t="shared" si="38"/>
        <v>0</v>
      </c>
      <c r="AG47" s="23"/>
      <c r="AH47" s="16"/>
      <c r="AI47" s="20">
        <v>0</v>
      </c>
      <c r="AJ47" s="20">
        <v>0</v>
      </c>
      <c r="AK47" s="20">
        <f t="shared" si="39"/>
        <v>0</v>
      </c>
      <c r="AL47" s="22">
        <f t="shared" si="40"/>
        <v>0</v>
      </c>
      <c r="AM47" s="15"/>
      <c r="AN47" s="16"/>
      <c r="AO47" s="20"/>
      <c r="AP47" s="20"/>
      <c r="AQ47" s="20">
        <f t="shared" si="41"/>
        <v>0</v>
      </c>
      <c r="AR47" s="22">
        <f t="shared" si="42"/>
        <v>0</v>
      </c>
      <c r="AS47" s="23"/>
      <c r="AT47" s="16"/>
      <c r="AU47" s="20">
        <v>0</v>
      </c>
      <c r="AV47" s="20">
        <v>0</v>
      </c>
      <c r="AW47" s="20">
        <f t="shared" si="43"/>
        <v>0</v>
      </c>
      <c r="AX47" s="22">
        <f t="shared" si="44"/>
        <v>0</v>
      </c>
      <c r="AY47" s="15"/>
      <c r="AZ47" s="16"/>
      <c r="BA47" s="20">
        <v>0</v>
      </c>
      <c r="BB47" s="20">
        <v>0</v>
      </c>
      <c r="BC47" s="20">
        <f t="shared" si="45"/>
        <v>0</v>
      </c>
      <c r="BD47" s="22">
        <f t="shared" si="46"/>
        <v>0</v>
      </c>
      <c r="BE47" s="74"/>
    </row>
    <row r="48" spans="1:57" ht="15">
      <c r="A48" s="72" t="s">
        <v>56</v>
      </c>
      <c r="B48" s="101" t="s">
        <v>113</v>
      </c>
      <c r="C48" s="23">
        <f t="shared" si="48"/>
        <v>4</v>
      </c>
      <c r="D48" s="16">
        <f t="shared" si="47"/>
        <v>30</v>
      </c>
      <c r="E48" s="16">
        <f t="shared" si="30"/>
        <v>15</v>
      </c>
      <c r="F48" s="16">
        <f t="shared" si="30"/>
        <v>4</v>
      </c>
      <c r="G48" s="16">
        <f t="shared" si="30"/>
        <v>51</v>
      </c>
      <c r="H48" s="17">
        <f t="shared" si="30"/>
        <v>100</v>
      </c>
      <c r="I48" s="23"/>
      <c r="J48" s="16"/>
      <c r="K48" s="20">
        <v>0</v>
      </c>
      <c r="L48" s="20">
        <v>0</v>
      </c>
      <c r="M48" s="20">
        <f t="shared" si="31"/>
        <v>0</v>
      </c>
      <c r="N48" s="22">
        <f t="shared" si="32"/>
        <v>0</v>
      </c>
      <c r="O48" s="15"/>
      <c r="P48" s="16"/>
      <c r="Q48" s="20">
        <v>0</v>
      </c>
      <c r="R48" s="20">
        <v>0</v>
      </c>
      <c r="S48" s="20">
        <f t="shared" si="33"/>
        <v>0</v>
      </c>
      <c r="T48" s="22">
        <f t="shared" si="34"/>
        <v>0</v>
      </c>
      <c r="U48" s="23"/>
      <c r="V48" s="16"/>
      <c r="W48" s="20">
        <v>0</v>
      </c>
      <c r="X48" s="20">
        <v>0</v>
      </c>
      <c r="Y48" s="20">
        <f t="shared" si="35"/>
        <v>0</v>
      </c>
      <c r="Z48" s="22">
        <f t="shared" si="36"/>
        <v>0</v>
      </c>
      <c r="AA48" s="15"/>
      <c r="AB48" s="16"/>
      <c r="AC48" s="20">
        <v>0</v>
      </c>
      <c r="AD48" s="20">
        <v>0</v>
      </c>
      <c r="AE48" s="20">
        <f t="shared" si="37"/>
        <v>0</v>
      </c>
      <c r="AF48" s="22">
        <f t="shared" si="38"/>
        <v>0</v>
      </c>
      <c r="AG48" s="23">
        <v>4</v>
      </c>
      <c r="AH48" s="16">
        <v>30</v>
      </c>
      <c r="AI48" s="20">
        <v>15</v>
      </c>
      <c r="AJ48" s="20">
        <v>4</v>
      </c>
      <c r="AK48" s="20">
        <f t="shared" si="39"/>
        <v>51</v>
      </c>
      <c r="AL48" s="22">
        <f t="shared" si="40"/>
        <v>100</v>
      </c>
      <c r="AM48" s="15"/>
      <c r="AN48" s="16"/>
      <c r="AO48" s="20">
        <v>0</v>
      </c>
      <c r="AP48" s="20">
        <v>0</v>
      </c>
      <c r="AQ48" s="20">
        <f t="shared" si="41"/>
        <v>0</v>
      </c>
      <c r="AR48" s="22">
        <f t="shared" si="42"/>
        <v>0</v>
      </c>
      <c r="AS48" s="23"/>
      <c r="AT48" s="16"/>
      <c r="AU48" s="20">
        <v>0</v>
      </c>
      <c r="AV48" s="20">
        <v>0</v>
      </c>
      <c r="AW48" s="20">
        <f t="shared" si="43"/>
        <v>0</v>
      </c>
      <c r="AX48" s="22">
        <f t="shared" si="44"/>
        <v>0</v>
      </c>
      <c r="AY48" s="15"/>
      <c r="AZ48" s="16"/>
      <c r="BA48" s="20"/>
      <c r="BB48" s="20"/>
      <c r="BC48" s="20">
        <f t="shared" si="45"/>
        <v>0</v>
      </c>
      <c r="BD48" s="22">
        <f t="shared" si="46"/>
        <v>0</v>
      </c>
      <c r="BE48" s="74"/>
    </row>
    <row r="49" spans="1:57" ht="15">
      <c r="A49" s="72" t="s">
        <v>75</v>
      </c>
      <c r="B49" s="101" t="s">
        <v>107</v>
      </c>
      <c r="C49" s="23">
        <f t="shared" si="48"/>
        <v>5</v>
      </c>
      <c r="D49" s="16">
        <f t="shared" si="47"/>
        <v>15</v>
      </c>
      <c r="E49" s="16">
        <f t="shared" si="30"/>
        <v>30</v>
      </c>
      <c r="F49" s="16">
        <f t="shared" si="30"/>
        <v>4</v>
      </c>
      <c r="G49" s="16">
        <f t="shared" si="30"/>
        <v>76</v>
      </c>
      <c r="H49" s="24">
        <f t="shared" si="30"/>
        <v>125</v>
      </c>
      <c r="I49" s="15"/>
      <c r="J49" s="16"/>
      <c r="K49" s="20">
        <v>0</v>
      </c>
      <c r="L49" s="20">
        <v>0</v>
      </c>
      <c r="M49" s="20">
        <f t="shared" si="31"/>
        <v>0</v>
      </c>
      <c r="N49" s="22">
        <f t="shared" si="32"/>
        <v>0</v>
      </c>
      <c r="O49" s="15"/>
      <c r="P49" s="16"/>
      <c r="Q49" s="20">
        <v>0</v>
      </c>
      <c r="R49" s="20">
        <v>0</v>
      </c>
      <c r="S49" s="20">
        <f t="shared" si="33"/>
        <v>0</v>
      </c>
      <c r="T49" s="22">
        <f t="shared" si="34"/>
        <v>0</v>
      </c>
      <c r="U49" s="23"/>
      <c r="V49" s="16"/>
      <c r="W49" s="20">
        <v>0</v>
      </c>
      <c r="X49" s="20">
        <v>0</v>
      </c>
      <c r="Y49" s="20">
        <f t="shared" si="35"/>
        <v>0</v>
      </c>
      <c r="Z49" s="22">
        <f t="shared" si="36"/>
        <v>0</v>
      </c>
      <c r="AA49" s="15"/>
      <c r="AB49" s="16"/>
      <c r="AC49" s="20">
        <v>0</v>
      </c>
      <c r="AD49" s="20">
        <v>0</v>
      </c>
      <c r="AE49" s="20">
        <f t="shared" si="37"/>
        <v>0</v>
      </c>
      <c r="AF49" s="22">
        <f t="shared" si="38"/>
        <v>0</v>
      </c>
      <c r="AG49" s="23"/>
      <c r="AH49" s="16"/>
      <c r="AI49" s="20"/>
      <c r="AJ49" s="20"/>
      <c r="AK49" s="20">
        <f t="shared" si="39"/>
        <v>0</v>
      </c>
      <c r="AL49" s="22">
        <f t="shared" si="40"/>
        <v>0</v>
      </c>
      <c r="AM49" s="15">
        <v>5</v>
      </c>
      <c r="AN49" s="16">
        <v>15</v>
      </c>
      <c r="AO49" s="20">
        <v>30</v>
      </c>
      <c r="AP49" s="20">
        <v>4</v>
      </c>
      <c r="AQ49" s="20">
        <f t="shared" si="41"/>
        <v>76</v>
      </c>
      <c r="AR49" s="22">
        <f t="shared" si="42"/>
        <v>125</v>
      </c>
      <c r="AS49" s="23"/>
      <c r="AT49" s="16"/>
      <c r="AU49" s="20"/>
      <c r="AV49" s="20"/>
      <c r="AW49" s="20">
        <f t="shared" si="43"/>
        <v>0</v>
      </c>
      <c r="AX49" s="22">
        <f t="shared" si="44"/>
        <v>0</v>
      </c>
      <c r="AY49" s="15"/>
      <c r="AZ49" s="16"/>
      <c r="BA49" s="20">
        <v>0</v>
      </c>
      <c r="BB49" s="20">
        <v>0</v>
      </c>
      <c r="BC49" s="20">
        <f t="shared" si="45"/>
        <v>0</v>
      </c>
      <c r="BD49" s="22">
        <f t="shared" si="46"/>
        <v>0</v>
      </c>
      <c r="BE49" s="74"/>
    </row>
    <row r="50" spans="1:57" ht="15">
      <c r="A50" s="72" t="s">
        <v>86</v>
      </c>
      <c r="B50" s="102" t="s">
        <v>94</v>
      </c>
      <c r="C50" s="23">
        <f t="shared" si="48"/>
        <v>6</v>
      </c>
      <c r="D50" s="16">
        <f t="shared" si="47"/>
        <v>30</v>
      </c>
      <c r="E50" s="16">
        <f aca="true" t="shared" si="49" ref="E50:H54">K50+Q50+W50+AC50+AI50+AO50+AU50+BA50</f>
        <v>30</v>
      </c>
      <c r="F50" s="16">
        <f t="shared" si="49"/>
        <v>5</v>
      </c>
      <c r="G50" s="16">
        <f t="shared" si="49"/>
        <v>85</v>
      </c>
      <c r="H50" s="24">
        <f t="shared" si="49"/>
        <v>150</v>
      </c>
      <c r="I50" s="15"/>
      <c r="J50" s="16"/>
      <c r="K50" s="20">
        <v>0</v>
      </c>
      <c r="L50" s="20">
        <v>0</v>
      </c>
      <c r="M50" s="20">
        <f t="shared" si="31"/>
        <v>0</v>
      </c>
      <c r="N50" s="22">
        <f t="shared" si="32"/>
        <v>0</v>
      </c>
      <c r="O50" s="15"/>
      <c r="P50" s="16"/>
      <c r="Q50" s="20">
        <v>0</v>
      </c>
      <c r="R50" s="20">
        <v>0</v>
      </c>
      <c r="S50" s="20">
        <f t="shared" si="33"/>
        <v>0</v>
      </c>
      <c r="T50" s="22">
        <f t="shared" si="34"/>
        <v>0</v>
      </c>
      <c r="U50" s="23"/>
      <c r="V50" s="16"/>
      <c r="W50" s="20">
        <v>0</v>
      </c>
      <c r="X50" s="20">
        <v>0</v>
      </c>
      <c r="Y50" s="20">
        <f t="shared" si="35"/>
        <v>0</v>
      </c>
      <c r="Z50" s="22">
        <f t="shared" si="36"/>
        <v>0</v>
      </c>
      <c r="AA50" s="15"/>
      <c r="AB50" s="16"/>
      <c r="AC50" s="20">
        <v>0</v>
      </c>
      <c r="AD50" s="20">
        <v>0</v>
      </c>
      <c r="AE50" s="20">
        <f t="shared" si="37"/>
        <v>0</v>
      </c>
      <c r="AF50" s="22">
        <f t="shared" si="38"/>
        <v>0</v>
      </c>
      <c r="AG50" s="23"/>
      <c r="AH50" s="16"/>
      <c r="AI50" s="20"/>
      <c r="AJ50" s="20"/>
      <c r="AK50" s="20">
        <f t="shared" si="39"/>
        <v>0</v>
      </c>
      <c r="AL50" s="22">
        <f t="shared" si="40"/>
        <v>0</v>
      </c>
      <c r="AM50" s="15"/>
      <c r="AN50" s="16"/>
      <c r="AO50" s="20">
        <v>0</v>
      </c>
      <c r="AP50" s="20">
        <v>0</v>
      </c>
      <c r="AQ50" s="20">
        <f t="shared" si="41"/>
        <v>0</v>
      </c>
      <c r="AR50" s="22">
        <f t="shared" si="42"/>
        <v>0</v>
      </c>
      <c r="AS50" s="23">
        <v>6</v>
      </c>
      <c r="AT50" s="16">
        <v>30</v>
      </c>
      <c r="AU50" s="20">
        <v>30</v>
      </c>
      <c r="AV50" s="20">
        <v>5</v>
      </c>
      <c r="AW50" s="20">
        <f t="shared" si="43"/>
        <v>85</v>
      </c>
      <c r="AX50" s="22">
        <f t="shared" si="44"/>
        <v>150</v>
      </c>
      <c r="AY50" s="15"/>
      <c r="AZ50" s="16"/>
      <c r="BA50" s="20">
        <v>0</v>
      </c>
      <c r="BB50" s="20">
        <v>0</v>
      </c>
      <c r="BC50" s="20">
        <f t="shared" si="45"/>
        <v>0</v>
      </c>
      <c r="BD50" s="22">
        <f t="shared" si="46"/>
        <v>0</v>
      </c>
      <c r="BE50" s="74"/>
    </row>
    <row r="51" spans="1:57" ht="15">
      <c r="A51" s="72" t="s">
        <v>87</v>
      </c>
      <c r="B51" s="102" t="s">
        <v>115</v>
      </c>
      <c r="C51" s="23">
        <f t="shared" si="48"/>
        <v>5</v>
      </c>
      <c r="D51" s="16">
        <f t="shared" si="47"/>
        <v>15</v>
      </c>
      <c r="E51" s="16">
        <f t="shared" si="49"/>
        <v>30</v>
      </c>
      <c r="F51" s="16">
        <f t="shared" si="49"/>
        <v>4</v>
      </c>
      <c r="G51" s="16">
        <f t="shared" si="49"/>
        <v>76</v>
      </c>
      <c r="H51" s="24">
        <f t="shared" si="49"/>
        <v>125</v>
      </c>
      <c r="I51" s="15"/>
      <c r="J51" s="16"/>
      <c r="K51" s="20">
        <v>0</v>
      </c>
      <c r="L51" s="20">
        <v>0</v>
      </c>
      <c r="M51" s="20">
        <f t="shared" si="31"/>
        <v>0</v>
      </c>
      <c r="N51" s="22">
        <f t="shared" si="32"/>
        <v>0</v>
      </c>
      <c r="O51" s="15"/>
      <c r="P51" s="16"/>
      <c r="Q51" s="20">
        <v>0</v>
      </c>
      <c r="R51" s="20">
        <v>0</v>
      </c>
      <c r="S51" s="20">
        <f t="shared" si="33"/>
        <v>0</v>
      </c>
      <c r="T51" s="22">
        <f t="shared" si="34"/>
        <v>0</v>
      </c>
      <c r="U51" s="23"/>
      <c r="V51" s="16"/>
      <c r="W51" s="20">
        <v>0</v>
      </c>
      <c r="X51" s="20">
        <v>0</v>
      </c>
      <c r="Y51" s="20">
        <f t="shared" si="35"/>
        <v>0</v>
      </c>
      <c r="Z51" s="22">
        <f t="shared" si="36"/>
        <v>0</v>
      </c>
      <c r="AA51" s="15"/>
      <c r="AB51" s="16"/>
      <c r="AC51" s="20">
        <v>0</v>
      </c>
      <c r="AD51" s="20">
        <v>0</v>
      </c>
      <c r="AE51" s="20">
        <f t="shared" si="37"/>
        <v>0</v>
      </c>
      <c r="AF51" s="22">
        <f t="shared" si="38"/>
        <v>0</v>
      </c>
      <c r="AG51" s="23"/>
      <c r="AH51" s="16"/>
      <c r="AI51" s="20">
        <v>0</v>
      </c>
      <c r="AJ51" s="20">
        <v>0</v>
      </c>
      <c r="AK51" s="20">
        <f t="shared" si="39"/>
        <v>0</v>
      </c>
      <c r="AL51" s="22">
        <f t="shared" si="40"/>
        <v>0</v>
      </c>
      <c r="AM51" s="15">
        <v>5</v>
      </c>
      <c r="AN51" s="16">
        <v>15</v>
      </c>
      <c r="AO51" s="20">
        <v>30</v>
      </c>
      <c r="AP51" s="20">
        <v>4</v>
      </c>
      <c r="AQ51" s="20">
        <f t="shared" si="41"/>
        <v>76</v>
      </c>
      <c r="AR51" s="22">
        <f t="shared" si="42"/>
        <v>125</v>
      </c>
      <c r="AS51" s="23"/>
      <c r="AT51" s="16"/>
      <c r="AU51" s="20"/>
      <c r="AV51" s="20"/>
      <c r="AW51" s="20">
        <f t="shared" si="43"/>
        <v>0</v>
      </c>
      <c r="AX51" s="22">
        <f t="shared" si="44"/>
        <v>0</v>
      </c>
      <c r="AY51" s="15"/>
      <c r="AZ51" s="16"/>
      <c r="BA51" s="20">
        <v>0</v>
      </c>
      <c r="BB51" s="20">
        <v>0</v>
      </c>
      <c r="BC51" s="20">
        <f t="shared" si="45"/>
        <v>0</v>
      </c>
      <c r="BD51" s="22">
        <f t="shared" si="46"/>
        <v>0</v>
      </c>
      <c r="BE51" s="74"/>
    </row>
    <row r="52" spans="1:57" ht="30">
      <c r="A52" s="72" t="s">
        <v>88</v>
      </c>
      <c r="B52" s="102" t="s">
        <v>111</v>
      </c>
      <c r="C52" s="23">
        <f t="shared" si="48"/>
        <v>5</v>
      </c>
      <c r="D52" s="16">
        <f t="shared" si="47"/>
        <v>15</v>
      </c>
      <c r="E52" s="16">
        <f t="shared" si="49"/>
        <v>30</v>
      </c>
      <c r="F52" s="16">
        <f t="shared" si="49"/>
        <v>4</v>
      </c>
      <c r="G52" s="16">
        <f t="shared" si="49"/>
        <v>76</v>
      </c>
      <c r="H52" s="24">
        <f t="shared" si="49"/>
        <v>125</v>
      </c>
      <c r="I52" s="15"/>
      <c r="J52" s="16"/>
      <c r="K52" s="20">
        <v>0</v>
      </c>
      <c r="L52" s="20">
        <v>0</v>
      </c>
      <c r="M52" s="20">
        <f t="shared" si="31"/>
        <v>0</v>
      </c>
      <c r="N52" s="22">
        <f t="shared" si="32"/>
        <v>0</v>
      </c>
      <c r="O52" s="15"/>
      <c r="P52" s="16"/>
      <c r="Q52" s="20">
        <v>0</v>
      </c>
      <c r="R52" s="20">
        <v>0</v>
      </c>
      <c r="S52" s="20">
        <f t="shared" si="33"/>
        <v>0</v>
      </c>
      <c r="T52" s="22">
        <f t="shared" si="34"/>
        <v>0</v>
      </c>
      <c r="U52" s="23"/>
      <c r="V52" s="16"/>
      <c r="W52" s="20">
        <v>0</v>
      </c>
      <c r="X52" s="20">
        <v>0</v>
      </c>
      <c r="Y52" s="20">
        <f t="shared" si="35"/>
        <v>0</v>
      </c>
      <c r="Z52" s="22">
        <f t="shared" si="36"/>
        <v>0</v>
      </c>
      <c r="AA52" s="15"/>
      <c r="AB52" s="16"/>
      <c r="AC52" s="20">
        <v>0</v>
      </c>
      <c r="AD52" s="20">
        <v>0</v>
      </c>
      <c r="AE52" s="20">
        <f t="shared" si="37"/>
        <v>0</v>
      </c>
      <c r="AF52" s="22">
        <f t="shared" si="38"/>
        <v>0</v>
      </c>
      <c r="AG52" s="23"/>
      <c r="AH52" s="16"/>
      <c r="AI52" s="20">
        <v>0</v>
      </c>
      <c r="AJ52" s="20">
        <v>0</v>
      </c>
      <c r="AK52" s="20">
        <f t="shared" si="39"/>
        <v>0</v>
      </c>
      <c r="AL52" s="22">
        <f t="shared" si="40"/>
        <v>0</v>
      </c>
      <c r="AM52" s="15"/>
      <c r="AN52" s="16"/>
      <c r="AO52" s="20">
        <v>0</v>
      </c>
      <c r="AP52" s="20">
        <v>0</v>
      </c>
      <c r="AQ52" s="20">
        <f t="shared" si="41"/>
        <v>0</v>
      </c>
      <c r="AR52" s="22">
        <f t="shared" si="42"/>
        <v>0</v>
      </c>
      <c r="AS52" s="23">
        <v>5</v>
      </c>
      <c r="AT52" s="16">
        <v>15</v>
      </c>
      <c r="AU52" s="20">
        <v>30</v>
      </c>
      <c r="AV52" s="20">
        <v>4</v>
      </c>
      <c r="AW52" s="20">
        <f t="shared" si="43"/>
        <v>76</v>
      </c>
      <c r="AX52" s="22">
        <f t="shared" si="44"/>
        <v>125</v>
      </c>
      <c r="AY52" s="15"/>
      <c r="AZ52" s="16"/>
      <c r="BA52" s="20">
        <v>0</v>
      </c>
      <c r="BB52" s="20">
        <v>0</v>
      </c>
      <c r="BC52" s="20">
        <f t="shared" si="45"/>
        <v>0</v>
      </c>
      <c r="BD52" s="22">
        <f t="shared" si="46"/>
        <v>0</v>
      </c>
      <c r="BE52" s="74"/>
    </row>
    <row r="53" spans="1:57" ht="15">
      <c r="A53" s="72" t="s">
        <v>89</v>
      </c>
      <c r="B53" s="102" t="s">
        <v>110</v>
      </c>
      <c r="C53" s="23">
        <f t="shared" si="48"/>
        <v>5</v>
      </c>
      <c r="D53" s="16">
        <f t="shared" si="47"/>
        <v>30</v>
      </c>
      <c r="E53" s="16">
        <f t="shared" si="49"/>
        <v>15</v>
      </c>
      <c r="F53" s="16">
        <f t="shared" si="49"/>
        <v>4</v>
      </c>
      <c r="G53" s="16">
        <f t="shared" si="49"/>
        <v>76</v>
      </c>
      <c r="H53" s="24">
        <f t="shared" si="49"/>
        <v>125</v>
      </c>
      <c r="I53" s="27"/>
      <c r="J53" s="28"/>
      <c r="K53" s="20">
        <v>0</v>
      </c>
      <c r="L53" s="20">
        <v>0</v>
      </c>
      <c r="M53" s="20">
        <f t="shared" si="31"/>
        <v>0</v>
      </c>
      <c r="N53" s="22">
        <f t="shared" si="32"/>
        <v>0</v>
      </c>
      <c r="O53" s="27"/>
      <c r="P53" s="28"/>
      <c r="Q53" s="20">
        <v>0</v>
      </c>
      <c r="R53" s="20">
        <v>0</v>
      </c>
      <c r="S53" s="20">
        <f t="shared" si="33"/>
        <v>0</v>
      </c>
      <c r="T53" s="22">
        <f t="shared" si="34"/>
        <v>0</v>
      </c>
      <c r="U53" s="32"/>
      <c r="V53" s="28"/>
      <c r="W53" s="20">
        <v>0</v>
      </c>
      <c r="X53" s="20">
        <v>0</v>
      </c>
      <c r="Y53" s="20">
        <f t="shared" si="35"/>
        <v>0</v>
      </c>
      <c r="Z53" s="22">
        <f t="shared" si="36"/>
        <v>0</v>
      </c>
      <c r="AA53" s="27"/>
      <c r="AB53" s="28"/>
      <c r="AC53" s="20">
        <v>0</v>
      </c>
      <c r="AD53" s="20">
        <v>0</v>
      </c>
      <c r="AE53" s="20">
        <f t="shared" si="37"/>
        <v>0</v>
      </c>
      <c r="AF53" s="22">
        <f t="shared" si="38"/>
        <v>0</v>
      </c>
      <c r="AG53" s="32"/>
      <c r="AH53" s="28"/>
      <c r="AI53" s="20">
        <v>0</v>
      </c>
      <c r="AJ53" s="20">
        <v>0</v>
      </c>
      <c r="AK53" s="20">
        <f t="shared" si="39"/>
        <v>0</v>
      </c>
      <c r="AL53" s="22">
        <f t="shared" si="40"/>
        <v>0</v>
      </c>
      <c r="AM53" s="27"/>
      <c r="AN53" s="28"/>
      <c r="AO53" s="20"/>
      <c r="AP53" s="20"/>
      <c r="AQ53" s="20">
        <f t="shared" si="41"/>
        <v>0</v>
      </c>
      <c r="AR53" s="22">
        <f t="shared" si="42"/>
        <v>0</v>
      </c>
      <c r="AS53" s="32"/>
      <c r="AT53" s="28"/>
      <c r="AU53" s="20">
        <v>0</v>
      </c>
      <c r="AV53" s="20">
        <v>0</v>
      </c>
      <c r="AW53" s="20">
        <f t="shared" si="43"/>
        <v>0</v>
      </c>
      <c r="AX53" s="22">
        <f t="shared" si="44"/>
        <v>0</v>
      </c>
      <c r="AY53" s="27">
        <v>5</v>
      </c>
      <c r="AZ53" s="28">
        <v>30</v>
      </c>
      <c r="BA53" s="20">
        <v>15</v>
      </c>
      <c r="BB53" s="20">
        <v>4</v>
      </c>
      <c r="BC53" s="20">
        <f t="shared" si="45"/>
        <v>76</v>
      </c>
      <c r="BD53" s="22">
        <f t="shared" si="46"/>
        <v>125</v>
      </c>
      <c r="BE53" s="74"/>
    </row>
    <row r="54" spans="1:57" ht="30">
      <c r="A54" s="72" t="s">
        <v>90</v>
      </c>
      <c r="B54" s="102" t="s">
        <v>114</v>
      </c>
      <c r="C54" s="23">
        <f t="shared" si="48"/>
        <v>5</v>
      </c>
      <c r="D54" s="16">
        <f t="shared" si="47"/>
        <v>30</v>
      </c>
      <c r="E54" s="16">
        <f t="shared" si="49"/>
        <v>15</v>
      </c>
      <c r="F54" s="16">
        <f t="shared" si="49"/>
        <v>4</v>
      </c>
      <c r="G54" s="16">
        <f t="shared" si="49"/>
        <v>76</v>
      </c>
      <c r="H54" s="24">
        <f t="shared" si="49"/>
        <v>125</v>
      </c>
      <c r="I54" s="27"/>
      <c r="J54" s="28"/>
      <c r="K54" s="20">
        <v>0</v>
      </c>
      <c r="L54" s="20">
        <v>0</v>
      </c>
      <c r="M54" s="20">
        <f t="shared" si="31"/>
        <v>0</v>
      </c>
      <c r="N54" s="22">
        <f t="shared" si="32"/>
        <v>0</v>
      </c>
      <c r="O54" s="27"/>
      <c r="P54" s="28"/>
      <c r="Q54" s="20">
        <v>0</v>
      </c>
      <c r="R54" s="20">
        <v>0</v>
      </c>
      <c r="S54" s="20">
        <f t="shared" si="33"/>
        <v>0</v>
      </c>
      <c r="T54" s="22">
        <f t="shared" si="34"/>
        <v>0</v>
      </c>
      <c r="U54" s="32"/>
      <c r="V54" s="28"/>
      <c r="W54" s="20">
        <v>0</v>
      </c>
      <c r="X54" s="20">
        <v>0</v>
      </c>
      <c r="Y54" s="20">
        <f t="shared" si="35"/>
        <v>0</v>
      </c>
      <c r="Z54" s="22">
        <f t="shared" si="36"/>
        <v>0</v>
      </c>
      <c r="AA54" s="27"/>
      <c r="AB54" s="28"/>
      <c r="AC54" s="20">
        <v>0</v>
      </c>
      <c r="AD54" s="20">
        <v>0</v>
      </c>
      <c r="AE54" s="20">
        <f t="shared" si="37"/>
        <v>0</v>
      </c>
      <c r="AF54" s="22">
        <f t="shared" si="38"/>
        <v>0</v>
      </c>
      <c r="AG54" s="27">
        <v>5</v>
      </c>
      <c r="AH54" s="28">
        <v>30</v>
      </c>
      <c r="AI54" s="20">
        <v>15</v>
      </c>
      <c r="AJ54" s="20">
        <v>4</v>
      </c>
      <c r="AK54" s="20">
        <f t="shared" si="39"/>
        <v>76</v>
      </c>
      <c r="AL54" s="22">
        <f t="shared" si="40"/>
        <v>125</v>
      </c>
      <c r="AM54" s="27"/>
      <c r="AN54" s="28"/>
      <c r="AO54" s="20">
        <v>0</v>
      </c>
      <c r="AP54" s="20">
        <v>0</v>
      </c>
      <c r="AQ54" s="20">
        <f t="shared" si="41"/>
        <v>0</v>
      </c>
      <c r="AR54" s="22">
        <f t="shared" si="42"/>
        <v>0</v>
      </c>
      <c r="AS54" s="32"/>
      <c r="AT54" s="28"/>
      <c r="AU54" s="20">
        <v>0</v>
      </c>
      <c r="AV54" s="20">
        <v>0</v>
      </c>
      <c r="AW54" s="20">
        <f t="shared" si="43"/>
        <v>0</v>
      </c>
      <c r="AX54" s="22">
        <f t="shared" si="44"/>
        <v>0</v>
      </c>
      <c r="AY54" s="27"/>
      <c r="AZ54" s="28"/>
      <c r="BA54" s="20"/>
      <c r="BB54" s="20"/>
      <c r="BC54" s="20">
        <f t="shared" si="45"/>
        <v>0</v>
      </c>
      <c r="BD54" s="22">
        <f t="shared" si="46"/>
        <v>0</v>
      </c>
      <c r="BE54" s="74"/>
    </row>
    <row r="55" spans="1:57" ht="25.5">
      <c r="A55" s="72" t="s">
        <v>92</v>
      </c>
      <c r="B55" s="103" t="s">
        <v>117</v>
      </c>
      <c r="C55" s="23">
        <f t="shared" si="48"/>
        <v>5</v>
      </c>
      <c r="D55" s="16">
        <v>105</v>
      </c>
      <c r="E55" s="16">
        <f aca="true" t="shared" si="50" ref="E55:F57">K55+Q55+W55+AC55+AI55+AO55+AU55+BA55</f>
        <v>105</v>
      </c>
      <c r="F55" s="16">
        <f t="shared" si="50"/>
        <v>0</v>
      </c>
      <c r="G55" s="16">
        <v>20</v>
      </c>
      <c r="H55" s="24">
        <f>N55+T55+Z55+AF55+AL55+AR55+AX55+BD55</f>
        <v>125</v>
      </c>
      <c r="I55" s="27"/>
      <c r="J55" s="28"/>
      <c r="K55" s="20">
        <v>0</v>
      </c>
      <c r="L55" s="20">
        <v>0</v>
      </c>
      <c r="M55" s="20">
        <f t="shared" si="31"/>
        <v>0</v>
      </c>
      <c r="N55" s="22">
        <f t="shared" si="32"/>
        <v>0</v>
      </c>
      <c r="O55" s="27"/>
      <c r="P55" s="28"/>
      <c r="Q55" s="20">
        <v>0</v>
      </c>
      <c r="R55" s="20">
        <v>0</v>
      </c>
      <c r="S55" s="20">
        <f t="shared" si="33"/>
        <v>0</v>
      </c>
      <c r="T55" s="22">
        <f t="shared" si="34"/>
        <v>0</v>
      </c>
      <c r="U55" s="32"/>
      <c r="V55" s="28"/>
      <c r="W55" s="20">
        <v>0</v>
      </c>
      <c r="X55" s="20">
        <v>0</v>
      </c>
      <c r="Y55" s="20">
        <f t="shared" si="35"/>
        <v>0</v>
      </c>
      <c r="Z55" s="22">
        <f t="shared" si="36"/>
        <v>0</v>
      </c>
      <c r="AA55" s="27"/>
      <c r="AB55" s="28"/>
      <c r="AC55" s="20">
        <v>0</v>
      </c>
      <c r="AD55" s="20">
        <v>0</v>
      </c>
      <c r="AE55" s="20">
        <f t="shared" si="37"/>
        <v>0</v>
      </c>
      <c r="AF55" s="22">
        <f t="shared" si="38"/>
        <v>0</v>
      </c>
      <c r="AG55" s="32"/>
      <c r="AH55" s="28"/>
      <c r="AI55" s="20">
        <v>0</v>
      </c>
      <c r="AJ55" s="20">
        <v>0</v>
      </c>
      <c r="AK55" s="20">
        <f t="shared" si="39"/>
        <v>0</v>
      </c>
      <c r="AL55" s="22">
        <f t="shared" si="40"/>
        <v>0</v>
      </c>
      <c r="AM55" s="27"/>
      <c r="AN55" s="28"/>
      <c r="AO55" s="20">
        <v>0</v>
      </c>
      <c r="AP55" s="20">
        <v>0</v>
      </c>
      <c r="AQ55" s="20">
        <f t="shared" si="41"/>
        <v>0</v>
      </c>
      <c r="AR55" s="22">
        <f t="shared" si="42"/>
        <v>0</v>
      </c>
      <c r="AS55" s="32"/>
      <c r="AT55" s="28"/>
      <c r="AU55" s="20">
        <v>0</v>
      </c>
      <c r="AV55" s="20">
        <v>0</v>
      </c>
      <c r="AW55" s="20">
        <f t="shared" si="43"/>
        <v>0</v>
      </c>
      <c r="AX55" s="22">
        <f t="shared" si="44"/>
        <v>0</v>
      </c>
      <c r="AY55" s="27">
        <v>5</v>
      </c>
      <c r="AZ55" s="28">
        <v>0</v>
      </c>
      <c r="BA55" s="20">
        <v>105</v>
      </c>
      <c r="BB55" s="20">
        <v>0</v>
      </c>
      <c r="BC55" s="20">
        <f t="shared" si="45"/>
        <v>20</v>
      </c>
      <c r="BD55" s="22">
        <f t="shared" si="46"/>
        <v>125</v>
      </c>
      <c r="BE55" s="74"/>
    </row>
    <row r="56" spans="1:57" ht="15.75" thickBot="1">
      <c r="A56" s="72" t="s">
        <v>93</v>
      </c>
      <c r="B56" s="104" t="s">
        <v>18</v>
      </c>
      <c r="C56" s="32">
        <f t="shared" si="48"/>
        <v>5</v>
      </c>
      <c r="D56" s="28">
        <f>J56+P56+V56+AB56+AH56+AN56+AT56+AZ56</f>
        <v>10</v>
      </c>
      <c r="E56" s="28">
        <f t="shared" si="50"/>
        <v>0</v>
      </c>
      <c r="F56" s="28">
        <f t="shared" si="50"/>
        <v>0</v>
      </c>
      <c r="G56" s="28">
        <f>M56+S56+Y56+AE56+AK56+AQ56+AW56+BC56</f>
        <v>115</v>
      </c>
      <c r="H56" s="37">
        <f>N56+T56+Z56+AF56+AL56+AR56+AX56+BD56</f>
        <v>125</v>
      </c>
      <c r="I56" s="27"/>
      <c r="J56" s="28"/>
      <c r="K56" s="83">
        <v>0</v>
      </c>
      <c r="L56" s="83">
        <v>0</v>
      </c>
      <c r="M56" s="83">
        <f t="shared" si="31"/>
        <v>0</v>
      </c>
      <c r="N56" s="84">
        <f t="shared" si="32"/>
        <v>0</v>
      </c>
      <c r="O56" s="27"/>
      <c r="P56" s="28"/>
      <c r="Q56" s="83">
        <v>0</v>
      </c>
      <c r="R56" s="83">
        <v>0</v>
      </c>
      <c r="S56" s="83">
        <f t="shared" si="33"/>
        <v>0</v>
      </c>
      <c r="T56" s="84">
        <f t="shared" si="34"/>
        <v>0</v>
      </c>
      <c r="U56" s="32"/>
      <c r="V56" s="28"/>
      <c r="W56" s="83">
        <v>0</v>
      </c>
      <c r="X56" s="83">
        <v>0</v>
      </c>
      <c r="Y56" s="83">
        <f t="shared" si="35"/>
        <v>0</v>
      </c>
      <c r="Z56" s="84">
        <f t="shared" si="36"/>
        <v>0</v>
      </c>
      <c r="AA56" s="27"/>
      <c r="AB56" s="28"/>
      <c r="AC56" s="83">
        <v>0</v>
      </c>
      <c r="AD56" s="83">
        <v>0</v>
      </c>
      <c r="AE56" s="83">
        <f t="shared" si="37"/>
        <v>0</v>
      </c>
      <c r="AF56" s="84">
        <f t="shared" si="38"/>
        <v>0</v>
      </c>
      <c r="AG56" s="32"/>
      <c r="AH56" s="28"/>
      <c r="AI56" s="83">
        <v>0</v>
      </c>
      <c r="AJ56" s="83">
        <v>0</v>
      </c>
      <c r="AK56" s="83">
        <f t="shared" si="39"/>
        <v>0</v>
      </c>
      <c r="AL56" s="84">
        <f t="shared" si="40"/>
        <v>0</v>
      </c>
      <c r="AM56" s="27"/>
      <c r="AN56" s="28"/>
      <c r="AO56" s="83">
        <v>0</v>
      </c>
      <c r="AP56" s="83">
        <v>0</v>
      </c>
      <c r="AQ56" s="83">
        <f t="shared" si="41"/>
        <v>0</v>
      </c>
      <c r="AR56" s="84">
        <f t="shared" si="42"/>
        <v>0</v>
      </c>
      <c r="AS56" s="32"/>
      <c r="AT56" s="28"/>
      <c r="AU56" s="83">
        <v>0</v>
      </c>
      <c r="AV56" s="83">
        <v>0</v>
      </c>
      <c r="AW56" s="83">
        <f t="shared" si="43"/>
        <v>0</v>
      </c>
      <c r="AX56" s="84">
        <f t="shared" si="44"/>
        <v>0</v>
      </c>
      <c r="AY56" s="27">
        <v>5</v>
      </c>
      <c r="AZ56" s="28">
        <v>10</v>
      </c>
      <c r="BA56" s="83">
        <v>0</v>
      </c>
      <c r="BB56" s="83">
        <v>0</v>
      </c>
      <c r="BC56" s="83">
        <f t="shared" si="45"/>
        <v>115</v>
      </c>
      <c r="BD56" s="84">
        <f t="shared" si="46"/>
        <v>125</v>
      </c>
      <c r="BE56" s="74"/>
    </row>
    <row r="57" spans="1:58" ht="15.75" thickBot="1">
      <c r="A57" s="25"/>
      <c r="B57" s="44" t="s">
        <v>36</v>
      </c>
      <c r="C57" s="53">
        <f t="shared" si="48"/>
        <v>114</v>
      </c>
      <c r="D57" s="29">
        <f>J57+P57+V57+AB57+AH57+AN57+AT57+AZ57</f>
        <v>504</v>
      </c>
      <c r="E57" s="29">
        <f t="shared" si="50"/>
        <v>601</v>
      </c>
      <c r="F57" s="29">
        <f t="shared" si="50"/>
        <v>92</v>
      </c>
      <c r="G57" s="29">
        <f>M57+S57+Y57+AE57+AK57+AQ57+AW57+BC57</f>
        <v>1653</v>
      </c>
      <c r="H57" s="85">
        <f>N57+T57+Z57+AF57+AL57+AR57+AX57+BD57</f>
        <v>2850</v>
      </c>
      <c r="I57" s="53">
        <f>SUM(I34:I56)</f>
        <v>5</v>
      </c>
      <c r="J57" s="53">
        <f aca="true" t="shared" si="51" ref="J57:BC57">SUM(J34:J56)</f>
        <v>30</v>
      </c>
      <c r="K57" s="53">
        <f t="shared" si="51"/>
        <v>15</v>
      </c>
      <c r="L57" s="53">
        <f t="shared" si="51"/>
        <v>4</v>
      </c>
      <c r="M57" s="53">
        <f t="shared" si="51"/>
        <v>76</v>
      </c>
      <c r="N57" s="53">
        <f t="shared" si="51"/>
        <v>125</v>
      </c>
      <c r="O57" s="53">
        <f>SUM(O34:O56)</f>
        <v>6</v>
      </c>
      <c r="P57" s="53">
        <f t="shared" si="51"/>
        <v>24</v>
      </c>
      <c r="Q57" s="53">
        <f t="shared" si="51"/>
        <v>36</v>
      </c>
      <c r="R57" s="53">
        <f t="shared" si="51"/>
        <v>5</v>
      </c>
      <c r="S57" s="53">
        <f t="shared" si="51"/>
        <v>85</v>
      </c>
      <c r="T57" s="53">
        <f t="shared" si="51"/>
        <v>150</v>
      </c>
      <c r="U57" s="53">
        <f t="shared" si="51"/>
        <v>18</v>
      </c>
      <c r="V57" s="53">
        <f t="shared" si="51"/>
        <v>105</v>
      </c>
      <c r="W57" s="53">
        <f t="shared" si="51"/>
        <v>75</v>
      </c>
      <c r="X57" s="53">
        <f t="shared" si="51"/>
        <v>17</v>
      </c>
      <c r="Y57" s="53">
        <f t="shared" si="51"/>
        <v>253</v>
      </c>
      <c r="Z57" s="53">
        <f t="shared" si="51"/>
        <v>450</v>
      </c>
      <c r="AA57" s="53">
        <f t="shared" si="51"/>
        <v>17</v>
      </c>
      <c r="AB57" s="53">
        <f t="shared" si="51"/>
        <v>80</v>
      </c>
      <c r="AC57" s="53">
        <f t="shared" si="51"/>
        <v>70</v>
      </c>
      <c r="AD57" s="53">
        <f t="shared" si="51"/>
        <v>14</v>
      </c>
      <c r="AE57" s="53">
        <f t="shared" si="51"/>
        <v>261</v>
      </c>
      <c r="AF57" s="53">
        <f t="shared" si="51"/>
        <v>425</v>
      </c>
      <c r="AG57" s="53">
        <f t="shared" si="51"/>
        <v>22</v>
      </c>
      <c r="AH57" s="53">
        <f t="shared" si="51"/>
        <v>120</v>
      </c>
      <c r="AI57" s="53">
        <f t="shared" si="51"/>
        <v>105</v>
      </c>
      <c r="AJ57" s="53">
        <f t="shared" si="51"/>
        <v>20</v>
      </c>
      <c r="AK57" s="53">
        <f t="shared" si="51"/>
        <v>305</v>
      </c>
      <c r="AL57" s="53">
        <f t="shared" si="51"/>
        <v>550</v>
      </c>
      <c r="AM57" s="53">
        <f t="shared" si="51"/>
        <v>15</v>
      </c>
      <c r="AN57" s="53">
        <f t="shared" si="51"/>
        <v>60</v>
      </c>
      <c r="AO57" s="53">
        <f t="shared" si="51"/>
        <v>75</v>
      </c>
      <c r="AP57" s="53">
        <f t="shared" si="51"/>
        <v>12</v>
      </c>
      <c r="AQ57" s="53">
        <f t="shared" si="51"/>
        <v>228</v>
      </c>
      <c r="AR57" s="53">
        <f t="shared" si="51"/>
        <v>375</v>
      </c>
      <c r="AS57" s="53">
        <f t="shared" si="51"/>
        <v>16</v>
      </c>
      <c r="AT57" s="53">
        <f t="shared" si="51"/>
        <v>45</v>
      </c>
      <c r="AU57" s="53">
        <f t="shared" si="51"/>
        <v>105</v>
      </c>
      <c r="AV57" s="53">
        <f t="shared" si="51"/>
        <v>16</v>
      </c>
      <c r="AW57" s="53">
        <f t="shared" si="51"/>
        <v>234</v>
      </c>
      <c r="AX57" s="53">
        <f t="shared" si="51"/>
        <v>400</v>
      </c>
      <c r="AY57" s="53">
        <f t="shared" si="51"/>
        <v>15</v>
      </c>
      <c r="AZ57" s="53">
        <f t="shared" si="51"/>
        <v>40</v>
      </c>
      <c r="BA57" s="53">
        <f t="shared" si="51"/>
        <v>120</v>
      </c>
      <c r="BB57" s="53">
        <f t="shared" si="51"/>
        <v>4</v>
      </c>
      <c r="BC57" s="53">
        <f t="shared" si="51"/>
        <v>211</v>
      </c>
      <c r="BD57" s="73">
        <f>SUM(BD34:BD56)</f>
        <v>375</v>
      </c>
      <c r="BF57" s="52"/>
    </row>
    <row r="58" spans="1:56" ht="15">
      <c r="A58" s="69" t="s">
        <v>149</v>
      </c>
      <c r="B58" s="70" t="s">
        <v>26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</row>
    <row r="59" spans="1:56" ht="15">
      <c r="A59" s="67" t="s">
        <v>150</v>
      </c>
      <c r="B59" s="93" t="s">
        <v>127</v>
      </c>
      <c r="C59" s="16">
        <f>I59+O59+U59+AA59+AG59+AM59+AS59+AY59</f>
        <v>5</v>
      </c>
      <c r="D59" s="16">
        <f aca="true" t="shared" si="52" ref="C59:H60">J59+P59+V59+AB59+AH59+AN59+AT59+AZ59</f>
        <v>30</v>
      </c>
      <c r="E59" s="16">
        <f t="shared" si="52"/>
        <v>15</v>
      </c>
      <c r="F59" s="16">
        <f t="shared" si="52"/>
        <v>4</v>
      </c>
      <c r="G59" s="16">
        <f t="shared" si="52"/>
        <v>76</v>
      </c>
      <c r="H59" s="16">
        <f t="shared" si="52"/>
        <v>125</v>
      </c>
      <c r="I59" s="16"/>
      <c r="J59" s="16"/>
      <c r="K59" s="16">
        <v>0</v>
      </c>
      <c r="L59" s="16">
        <v>0</v>
      </c>
      <c r="M59" s="16">
        <f>N59-J59-K59-L59</f>
        <v>0</v>
      </c>
      <c r="N59" s="16">
        <f>I59*25</f>
        <v>0</v>
      </c>
      <c r="O59" s="16"/>
      <c r="P59" s="16"/>
      <c r="Q59" s="16">
        <v>0</v>
      </c>
      <c r="R59" s="16">
        <v>0</v>
      </c>
      <c r="S59" s="16">
        <f>T59-P59-Q59-R59</f>
        <v>0</v>
      </c>
      <c r="T59" s="16">
        <f>O59*25</f>
        <v>0</v>
      </c>
      <c r="U59" s="16"/>
      <c r="V59" s="16"/>
      <c r="W59" s="16">
        <v>0</v>
      </c>
      <c r="X59" s="16">
        <v>0</v>
      </c>
      <c r="Y59" s="16">
        <f>Z59-V59-W59-X59</f>
        <v>0</v>
      </c>
      <c r="Z59" s="16">
        <f>U59*25</f>
        <v>0</v>
      </c>
      <c r="AA59" s="16">
        <v>5</v>
      </c>
      <c r="AB59" s="16">
        <v>30</v>
      </c>
      <c r="AC59" s="16">
        <v>15</v>
      </c>
      <c r="AD59" s="16">
        <v>4</v>
      </c>
      <c r="AE59" s="16">
        <f>AF59-AB59-AC59-AD59</f>
        <v>76</v>
      </c>
      <c r="AF59" s="16">
        <f>AA59*25</f>
        <v>125</v>
      </c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</row>
    <row r="60" spans="1:56" ht="15">
      <c r="A60" s="67" t="s">
        <v>151</v>
      </c>
      <c r="B60" s="93" t="s">
        <v>96</v>
      </c>
      <c r="C60" s="16">
        <f t="shared" si="52"/>
        <v>5</v>
      </c>
      <c r="D60" s="16">
        <f t="shared" si="52"/>
        <v>30</v>
      </c>
      <c r="E60" s="16">
        <f t="shared" si="52"/>
        <v>15</v>
      </c>
      <c r="F60" s="16">
        <f t="shared" si="52"/>
        <v>4</v>
      </c>
      <c r="G60" s="16">
        <f t="shared" si="52"/>
        <v>76</v>
      </c>
      <c r="H60" s="16">
        <f t="shared" si="52"/>
        <v>125</v>
      </c>
      <c r="I60" s="16"/>
      <c r="J60" s="16"/>
      <c r="K60" s="16">
        <v>0</v>
      </c>
      <c r="L60" s="16">
        <v>0</v>
      </c>
      <c r="M60" s="16">
        <f>N60-J60-K60-L60</f>
        <v>0</v>
      </c>
      <c r="N60" s="16">
        <f>I60*25</f>
        <v>0</v>
      </c>
      <c r="O60" s="16"/>
      <c r="P60" s="16"/>
      <c r="Q60" s="16">
        <v>0</v>
      </c>
      <c r="R60" s="16">
        <v>0</v>
      </c>
      <c r="S60" s="16">
        <f>T60-P60-Q60-R60</f>
        <v>0</v>
      </c>
      <c r="T60" s="16">
        <f>O60*25</f>
        <v>0</v>
      </c>
      <c r="U60" s="16"/>
      <c r="V60" s="16"/>
      <c r="W60" s="16">
        <v>0</v>
      </c>
      <c r="X60" s="16">
        <v>0</v>
      </c>
      <c r="Y60" s="16">
        <f>Z60-V60-W60-X60</f>
        <v>0</v>
      </c>
      <c r="Z60" s="16">
        <f>U60*25</f>
        <v>0</v>
      </c>
      <c r="AA60" s="16">
        <v>5</v>
      </c>
      <c r="AB60" s="16">
        <v>30</v>
      </c>
      <c r="AC60" s="16">
        <v>15</v>
      </c>
      <c r="AD60" s="16">
        <v>4</v>
      </c>
      <c r="AE60" s="16">
        <f>AF60-AB60-AC60-AD60</f>
        <v>76</v>
      </c>
      <c r="AF60" s="16">
        <f>AA60*25</f>
        <v>125</v>
      </c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</row>
    <row r="61" spans="1:56" ht="15">
      <c r="A61" s="67" t="s">
        <v>152</v>
      </c>
      <c r="B61" s="93" t="s">
        <v>125</v>
      </c>
      <c r="C61" s="16">
        <f aca="true" t="shared" si="53" ref="C61:H64">I61+O61+U61+AA61+AG61+AM61+AS61+AY61</f>
        <v>5</v>
      </c>
      <c r="D61" s="16">
        <f t="shared" si="53"/>
        <v>15</v>
      </c>
      <c r="E61" s="16">
        <f t="shared" si="53"/>
        <v>15</v>
      </c>
      <c r="F61" s="16">
        <f t="shared" si="53"/>
        <v>4</v>
      </c>
      <c r="G61" s="16">
        <f t="shared" si="53"/>
        <v>91</v>
      </c>
      <c r="H61" s="16">
        <f t="shared" si="53"/>
        <v>125</v>
      </c>
      <c r="I61" s="16"/>
      <c r="J61" s="16"/>
      <c r="K61" s="16">
        <v>0</v>
      </c>
      <c r="L61" s="16">
        <v>0</v>
      </c>
      <c r="M61" s="16">
        <f>N61-J61-K61-L61</f>
        <v>0</v>
      </c>
      <c r="N61" s="16">
        <f>I61*25</f>
        <v>0</v>
      </c>
      <c r="O61" s="16"/>
      <c r="P61" s="16"/>
      <c r="Q61" s="16">
        <v>0</v>
      </c>
      <c r="R61" s="16">
        <v>0</v>
      </c>
      <c r="S61" s="16">
        <f>T61-P61-Q61-R61</f>
        <v>0</v>
      </c>
      <c r="T61" s="16">
        <f>O61*25</f>
        <v>0</v>
      </c>
      <c r="U61" s="16">
        <v>5</v>
      </c>
      <c r="V61" s="16">
        <v>15</v>
      </c>
      <c r="W61" s="16">
        <v>15</v>
      </c>
      <c r="X61" s="16">
        <v>4</v>
      </c>
      <c r="Y61" s="16">
        <f>Z61-V61-W61-X61</f>
        <v>91</v>
      </c>
      <c r="Z61" s="16">
        <f>U61*25</f>
        <v>125</v>
      </c>
      <c r="AA61" s="16"/>
      <c r="AB61" s="16"/>
      <c r="AC61" s="16">
        <v>0</v>
      </c>
      <c r="AD61" s="16">
        <v>0</v>
      </c>
      <c r="AE61" s="16">
        <f>AF61-AB61-AC61-AD61</f>
        <v>0</v>
      </c>
      <c r="AF61" s="16">
        <f>AA61*25</f>
        <v>0</v>
      </c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</row>
    <row r="62" spans="1:56" ht="15">
      <c r="A62" s="67" t="s">
        <v>153</v>
      </c>
      <c r="B62" s="93" t="s">
        <v>116</v>
      </c>
      <c r="C62" s="16">
        <f t="shared" si="53"/>
        <v>5</v>
      </c>
      <c r="D62" s="16">
        <f t="shared" si="53"/>
        <v>30</v>
      </c>
      <c r="E62" s="16">
        <f t="shared" si="53"/>
        <v>15</v>
      </c>
      <c r="F62" s="16">
        <f t="shared" si="53"/>
        <v>3</v>
      </c>
      <c r="G62" s="16">
        <f t="shared" si="53"/>
        <v>77</v>
      </c>
      <c r="H62" s="16">
        <f t="shared" si="53"/>
        <v>125</v>
      </c>
      <c r="I62" s="16"/>
      <c r="J62" s="16"/>
      <c r="K62" s="16">
        <v>0</v>
      </c>
      <c r="L62" s="16">
        <v>0</v>
      </c>
      <c r="M62" s="16">
        <f>N62-J62-K62-L62</f>
        <v>0</v>
      </c>
      <c r="N62" s="16">
        <f>I62*25</f>
        <v>0</v>
      </c>
      <c r="O62" s="16"/>
      <c r="P62" s="16"/>
      <c r="Q62" s="16">
        <v>0</v>
      </c>
      <c r="R62" s="16">
        <v>0</v>
      </c>
      <c r="S62" s="16">
        <f>T62-P62-Q62-R62</f>
        <v>0</v>
      </c>
      <c r="T62" s="16">
        <f>O62*25</f>
        <v>0</v>
      </c>
      <c r="U62" s="16">
        <v>5</v>
      </c>
      <c r="V62" s="16">
        <v>30</v>
      </c>
      <c r="W62" s="16">
        <v>15</v>
      </c>
      <c r="X62" s="16">
        <v>3</v>
      </c>
      <c r="Y62" s="16">
        <f>Z62-V62-W62-X62</f>
        <v>77</v>
      </c>
      <c r="Z62" s="16">
        <f>U62*25</f>
        <v>125</v>
      </c>
      <c r="AA62" s="16"/>
      <c r="AB62" s="16"/>
      <c r="AC62" s="16">
        <v>0</v>
      </c>
      <c r="AD62" s="16">
        <v>0</v>
      </c>
      <c r="AE62" s="16">
        <f>AF62-AB62-AC62-AD62</f>
        <v>0</v>
      </c>
      <c r="AF62" s="16">
        <f>AA62*25</f>
        <v>0</v>
      </c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</row>
    <row r="63" spans="1:56" ht="30">
      <c r="A63" s="67" t="s">
        <v>154</v>
      </c>
      <c r="B63" s="94" t="s">
        <v>155</v>
      </c>
      <c r="C63" s="16">
        <f t="shared" si="53"/>
        <v>5</v>
      </c>
      <c r="D63" s="16">
        <f t="shared" si="53"/>
        <v>15</v>
      </c>
      <c r="E63" s="16">
        <f t="shared" si="53"/>
        <v>15</v>
      </c>
      <c r="F63" s="16">
        <f t="shared" si="53"/>
        <v>3</v>
      </c>
      <c r="G63" s="16">
        <f t="shared" si="53"/>
        <v>92</v>
      </c>
      <c r="H63" s="16">
        <f t="shared" si="53"/>
        <v>125</v>
      </c>
      <c r="I63" s="16"/>
      <c r="J63" s="16"/>
      <c r="K63" s="16">
        <v>0</v>
      </c>
      <c r="L63" s="16">
        <v>0</v>
      </c>
      <c r="M63" s="16">
        <f>N63-J63-K63-L63</f>
        <v>0</v>
      </c>
      <c r="N63" s="16">
        <f>I63*25</f>
        <v>0</v>
      </c>
      <c r="O63" s="16"/>
      <c r="P63" s="16"/>
      <c r="Q63" s="16">
        <v>0</v>
      </c>
      <c r="R63" s="16">
        <v>0</v>
      </c>
      <c r="S63" s="16">
        <f>T63-P63-Q63-R63</f>
        <v>0</v>
      </c>
      <c r="T63" s="16">
        <f>O63*25</f>
        <v>0</v>
      </c>
      <c r="U63" s="16">
        <v>5</v>
      </c>
      <c r="V63" s="16">
        <v>15</v>
      </c>
      <c r="W63" s="16">
        <v>15</v>
      </c>
      <c r="X63" s="16">
        <v>3</v>
      </c>
      <c r="Y63" s="16">
        <f>Z63-V63-W63-X63</f>
        <v>92</v>
      </c>
      <c r="Z63" s="16">
        <f>U63*25</f>
        <v>125</v>
      </c>
      <c r="AA63" s="16"/>
      <c r="AB63" s="16"/>
      <c r="AC63" s="16">
        <v>0</v>
      </c>
      <c r="AD63" s="16">
        <v>0</v>
      </c>
      <c r="AE63" s="16">
        <f>AF63-AB63-AC63-AD63</f>
        <v>0</v>
      </c>
      <c r="AF63" s="16">
        <f>AA63*25</f>
        <v>0</v>
      </c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</row>
    <row r="64" spans="1:56" ht="15">
      <c r="A64" s="79"/>
      <c r="B64" s="28" t="s">
        <v>37</v>
      </c>
      <c r="C64" s="16">
        <f>I64+O64+U64+AA64+AG64+AM64+AS64+AY64</f>
        <v>10</v>
      </c>
      <c r="D64" s="16">
        <f t="shared" si="53"/>
        <v>60</v>
      </c>
      <c r="E64" s="16">
        <f t="shared" si="53"/>
        <v>35</v>
      </c>
      <c r="F64" s="16">
        <f t="shared" si="53"/>
        <v>9</v>
      </c>
      <c r="G64" s="16">
        <f t="shared" si="53"/>
        <v>187.66666666666669</v>
      </c>
      <c r="H64" s="16">
        <f t="shared" si="53"/>
        <v>291.66666666666663</v>
      </c>
      <c r="I64" s="68">
        <f aca="true" t="shared" si="54" ref="I64:T64">(I58+I59+I60+I61+I62+I63+I69+I70+I71+I72+I73)/3</f>
        <v>0</v>
      </c>
      <c r="J64" s="68">
        <f t="shared" si="54"/>
        <v>0</v>
      </c>
      <c r="K64" s="68">
        <f t="shared" si="54"/>
        <v>0</v>
      </c>
      <c r="L64" s="68">
        <f t="shared" si="54"/>
        <v>0</v>
      </c>
      <c r="M64" s="68">
        <f t="shared" si="54"/>
        <v>0</v>
      </c>
      <c r="N64" s="68">
        <f t="shared" si="54"/>
        <v>0</v>
      </c>
      <c r="O64" s="68">
        <f t="shared" si="54"/>
        <v>0</v>
      </c>
      <c r="P64" s="68">
        <f t="shared" si="54"/>
        <v>0</v>
      </c>
      <c r="Q64" s="68">
        <f t="shared" si="54"/>
        <v>0</v>
      </c>
      <c r="R64" s="68">
        <f t="shared" si="54"/>
        <v>0</v>
      </c>
      <c r="S64" s="68">
        <f t="shared" si="54"/>
        <v>0</v>
      </c>
      <c r="T64" s="68">
        <f t="shared" si="54"/>
        <v>0</v>
      </c>
      <c r="U64" s="68">
        <f>(U59+U60+U61+U62+U63)/3</f>
        <v>5</v>
      </c>
      <c r="V64" s="68">
        <f>(V58+V59+V60+V61+V62+V63+V69+V70+V71+V72+V73)/3</f>
        <v>30</v>
      </c>
      <c r="W64" s="68">
        <f>(W58+W59+W60+W61+W62+W63+W69+W70+W71+W72+W73)/3</f>
        <v>20</v>
      </c>
      <c r="X64" s="68">
        <f>(X58+X59+X60+X61+X62+X63+X69+X70+X71+X72+X73)/3</f>
        <v>5</v>
      </c>
      <c r="Y64" s="68">
        <f>(Y58+Y59+Y60+Y61+Y62+Y63+Y69+Y70+Y71+Y72+Y73)/3</f>
        <v>111.66666666666667</v>
      </c>
      <c r="Z64" s="68">
        <f>(Z58+Z59+Z60+Z61+Z62+Z63+Z69+Z70+Z71+Z72+Z73)/3</f>
        <v>166.66666666666666</v>
      </c>
      <c r="AA64" s="68">
        <f>(AA58+AA59+AA60+AA61+AA62+AA63)/2</f>
        <v>5</v>
      </c>
      <c r="AB64" s="68">
        <f aca="true" t="shared" si="55" ref="AB64:BD64">(AB58+AB59+AB60+AB61+AB62+AB63)/2</f>
        <v>30</v>
      </c>
      <c r="AC64" s="68">
        <f t="shared" si="55"/>
        <v>15</v>
      </c>
      <c r="AD64" s="68">
        <f t="shared" si="55"/>
        <v>4</v>
      </c>
      <c r="AE64" s="68">
        <f t="shared" si="55"/>
        <v>76</v>
      </c>
      <c r="AF64" s="68">
        <f t="shared" si="55"/>
        <v>125</v>
      </c>
      <c r="AG64" s="68">
        <f t="shared" si="55"/>
        <v>0</v>
      </c>
      <c r="AH64" s="68">
        <f t="shared" si="55"/>
        <v>0</v>
      </c>
      <c r="AI64" s="68">
        <f t="shared" si="55"/>
        <v>0</v>
      </c>
      <c r="AJ64" s="68">
        <f t="shared" si="55"/>
        <v>0</v>
      </c>
      <c r="AK64" s="68">
        <f t="shared" si="55"/>
        <v>0</v>
      </c>
      <c r="AL64" s="68">
        <f t="shared" si="55"/>
        <v>0</v>
      </c>
      <c r="AM64" s="68">
        <f t="shared" si="55"/>
        <v>0</v>
      </c>
      <c r="AN64" s="68">
        <f t="shared" si="55"/>
        <v>0</v>
      </c>
      <c r="AO64" s="68">
        <f t="shared" si="55"/>
        <v>0</v>
      </c>
      <c r="AP64" s="68">
        <f t="shared" si="55"/>
        <v>0</v>
      </c>
      <c r="AQ64" s="68">
        <f t="shared" si="55"/>
        <v>0</v>
      </c>
      <c r="AR64" s="68">
        <f t="shared" si="55"/>
        <v>0</v>
      </c>
      <c r="AS64" s="68">
        <f t="shared" si="55"/>
        <v>0</v>
      </c>
      <c r="AT64" s="68">
        <f t="shared" si="55"/>
        <v>0</v>
      </c>
      <c r="AU64" s="68">
        <f t="shared" si="55"/>
        <v>0</v>
      </c>
      <c r="AV64" s="68">
        <f t="shared" si="55"/>
        <v>0</v>
      </c>
      <c r="AW64" s="68">
        <f t="shared" si="55"/>
        <v>0</v>
      </c>
      <c r="AX64" s="68">
        <f t="shared" si="55"/>
        <v>0</v>
      </c>
      <c r="AY64" s="68">
        <f t="shared" si="55"/>
        <v>0</v>
      </c>
      <c r="AZ64" s="68">
        <f t="shared" si="55"/>
        <v>0</v>
      </c>
      <c r="BA64" s="68">
        <f t="shared" si="55"/>
        <v>0</v>
      </c>
      <c r="BB64" s="68">
        <f t="shared" si="55"/>
        <v>0</v>
      </c>
      <c r="BC64" s="68">
        <f t="shared" si="55"/>
        <v>0</v>
      </c>
      <c r="BD64" s="68">
        <f t="shared" si="55"/>
        <v>0</v>
      </c>
    </row>
    <row r="65" spans="1:56" ht="15.75" thickBot="1">
      <c r="A65" s="79"/>
      <c r="B65" s="28" t="s">
        <v>133</v>
      </c>
      <c r="C65" s="71">
        <f aca="true" t="shared" si="56" ref="C65:I65">C57+C64</f>
        <v>124</v>
      </c>
      <c r="D65" s="71">
        <f t="shared" si="56"/>
        <v>564</v>
      </c>
      <c r="E65" s="71">
        <f t="shared" si="56"/>
        <v>636</v>
      </c>
      <c r="F65" s="71">
        <f t="shared" si="56"/>
        <v>101</v>
      </c>
      <c r="G65" s="71">
        <f t="shared" si="56"/>
        <v>1840.6666666666667</v>
      </c>
      <c r="H65" s="71">
        <f t="shared" si="56"/>
        <v>3141.6666666666665</v>
      </c>
      <c r="I65" s="71">
        <f t="shared" si="56"/>
        <v>5</v>
      </c>
      <c r="J65" s="71">
        <f aca="true" t="shared" si="57" ref="J65:BD65">J57+J64</f>
        <v>30</v>
      </c>
      <c r="K65" s="71">
        <f t="shared" si="57"/>
        <v>15</v>
      </c>
      <c r="L65" s="71">
        <f t="shared" si="57"/>
        <v>4</v>
      </c>
      <c r="M65" s="71">
        <f t="shared" si="57"/>
        <v>76</v>
      </c>
      <c r="N65" s="71">
        <f t="shared" si="57"/>
        <v>125</v>
      </c>
      <c r="O65" s="71">
        <f t="shared" si="57"/>
        <v>6</v>
      </c>
      <c r="P65" s="71">
        <f t="shared" si="57"/>
        <v>24</v>
      </c>
      <c r="Q65" s="71">
        <f t="shared" si="57"/>
        <v>36</v>
      </c>
      <c r="R65" s="71">
        <f t="shared" si="57"/>
        <v>5</v>
      </c>
      <c r="S65" s="71">
        <f t="shared" si="57"/>
        <v>85</v>
      </c>
      <c r="T65" s="71">
        <f t="shared" si="57"/>
        <v>150</v>
      </c>
      <c r="U65" s="71">
        <f t="shared" si="57"/>
        <v>23</v>
      </c>
      <c r="V65" s="71">
        <f t="shared" si="57"/>
        <v>135</v>
      </c>
      <c r="W65" s="71">
        <f t="shared" si="57"/>
        <v>95</v>
      </c>
      <c r="X65" s="71">
        <f t="shared" si="57"/>
        <v>22</v>
      </c>
      <c r="Y65" s="71">
        <f t="shared" si="57"/>
        <v>364.6666666666667</v>
      </c>
      <c r="Z65" s="71">
        <f t="shared" si="57"/>
        <v>616.6666666666666</v>
      </c>
      <c r="AA65" s="71">
        <f t="shared" si="57"/>
        <v>22</v>
      </c>
      <c r="AB65" s="71">
        <f t="shared" si="57"/>
        <v>110</v>
      </c>
      <c r="AC65" s="71">
        <f t="shared" si="57"/>
        <v>85</v>
      </c>
      <c r="AD65" s="71">
        <f t="shared" si="57"/>
        <v>18</v>
      </c>
      <c r="AE65" s="71">
        <f t="shared" si="57"/>
        <v>337</v>
      </c>
      <c r="AF65" s="71">
        <f t="shared" si="57"/>
        <v>550</v>
      </c>
      <c r="AG65" s="71">
        <f t="shared" si="57"/>
        <v>22</v>
      </c>
      <c r="AH65" s="71">
        <f t="shared" si="57"/>
        <v>120</v>
      </c>
      <c r="AI65" s="71">
        <f t="shared" si="57"/>
        <v>105</v>
      </c>
      <c r="AJ65" s="71">
        <f t="shared" si="57"/>
        <v>20</v>
      </c>
      <c r="AK65" s="71">
        <f t="shared" si="57"/>
        <v>305</v>
      </c>
      <c r="AL65" s="71">
        <f t="shared" si="57"/>
        <v>550</v>
      </c>
      <c r="AM65" s="71">
        <f t="shared" si="57"/>
        <v>15</v>
      </c>
      <c r="AN65" s="71">
        <f t="shared" si="57"/>
        <v>60</v>
      </c>
      <c r="AO65" s="71">
        <f t="shared" si="57"/>
        <v>75</v>
      </c>
      <c r="AP65" s="71">
        <f t="shared" si="57"/>
        <v>12</v>
      </c>
      <c r="AQ65" s="71">
        <f t="shared" si="57"/>
        <v>228</v>
      </c>
      <c r="AR65" s="71">
        <f t="shared" si="57"/>
        <v>375</v>
      </c>
      <c r="AS65" s="71">
        <f t="shared" si="57"/>
        <v>16</v>
      </c>
      <c r="AT65" s="71">
        <f t="shared" si="57"/>
        <v>45</v>
      </c>
      <c r="AU65" s="71">
        <f t="shared" si="57"/>
        <v>105</v>
      </c>
      <c r="AV65" s="71">
        <f t="shared" si="57"/>
        <v>16</v>
      </c>
      <c r="AW65" s="71">
        <f t="shared" si="57"/>
        <v>234</v>
      </c>
      <c r="AX65" s="71">
        <f t="shared" si="57"/>
        <v>400</v>
      </c>
      <c r="AY65" s="71">
        <f t="shared" si="57"/>
        <v>15</v>
      </c>
      <c r="AZ65" s="71">
        <f t="shared" si="57"/>
        <v>40</v>
      </c>
      <c r="BA65" s="71">
        <f t="shared" si="57"/>
        <v>120</v>
      </c>
      <c r="BB65" s="71">
        <f t="shared" si="57"/>
        <v>4</v>
      </c>
      <c r="BC65" s="71">
        <f t="shared" si="57"/>
        <v>211</v>
      </c>
      <c r="BD65" s="71">
        <f t="shared" si="57"/>
        <v>375</v>
      </c>
    </row>
    <row r="66" spans="1:56" ht="15.75" thickBot="1">
      <c r="A66" s="57"/>
      <c r="B66" s="80" t="s">
        <v>0</v>
      </c>
      <c r="C66" s="73">
        <f aca="true" t="shared" si="58" ref="C66:H66">I66+O66+U66+AA66+AG66+AM66+AS66+AY66</f>
        <v>190</v>
      </c>
      <c r="D66" s="53">
        <f t="shared" si="58"/>
        <v>696</v>
      </c>
      <c r="E66" s="53">
        <f t="shared" si="58"/>
        <v>1190</v>
      </c>
      <c r="F66" s="53">
        <f t="shared" si="58"/>
        <v>166.66666666666666</v>
      </c>
      <c r="G66" s="53">
        <f t="shared" si="58"/>
        <v>2489</v>
      </c>
      <c r="H66" s="73">
        <f t="shared" si="58"/>
        <v>4541.666666666666</v>
      </c>
      <c r="I66" s="53">
        <f>I31+I57+I64</f>
        <v>35</v>
      </c>
      <c r="J66" s="53">
        <f aca="true" t="shared" si="59" ref="J66:BD66">J31+J57+J64</f>
        <v>117</v>
      </c>
      <c r="K66" s="53">
        <f t="shared" si="59"/>
        <v>214</v>
      </c>
      <c r="L66" s="53">
        <f t="shared" si="59"/>
        <v>30.333333333333332</v>
      </c>
      <c r="M66" s="53">
        <f t="shared" si="59"/>
        <v>388.6666666666667</v>
      </c>
      <c r="N66" s="53">
        <f t="shared" si="59"/>
        <v>750</v>
      </c>
      <c r="O66" s="53">
        <f t="shared" si="59"/>
        <v>32</v>
      </c>
      <c r="P66" s="53">
        <f t="shared" si="59"/>
        <v>69</v>
      </c>
      <c r="Q66" s="53">
        <f t="shared" si="59"/>
        <v>241</v>
      </c>
      <c r="R66" s="53">
        <f t="shared" si="59"/>
        <v>30.333333333333332</v>
      </c>
      <c r="S66" s="53">
        <f t="shared" si="59"/>
        <v>334.6666666666667</v>
      </c>
      <c r="T66" s="53">
        <f t="shared" si="59"/>
        <v>675</v>
      </c>
      <c r="U66" s="53">
        <f t="shared" si="59"/>
        <v>28</v>
      </c>
      <c r="V66" s="53">
        <f t="shared" si="59"/>
        <v>135</v>
      </c>
      <c r="W66" s="53">
        <f t="shared" si="59"/>
        <v>170</v>
      </c>
      <c r="X66" s="53">
        <f t="shared" si="59"/>
        <v>29</v>
      </c>
      <c r="Y66" s="53">
        <f t="shared" si="59"/>
        <v>407.6666666666667</v>
      </c>
      <c r="Z66" s="53">
        <f t="shared" si="59"/>
        <v>741.6666666666666</v>
      </c>
      <c r="AA66" s="53">
        <f t="shared" si="59"/>
        <v>27</v>
      </c>
      <c r="AB66" s="53">
        <f t="shared" si="59"/>
        <v>110</v>
      </c>
      <c r="AC66" s="53">
        <f t="shared" si="59"/>
        <v>160</v>
      </c>
      <c r="AD66" s="53">
        <f t="shared" si="59"/>
        <v>25</v>
      </c>
      <c r="AE66" s="53">
        <f t="shared" si="59"/>
        <v>380</v>
      </c>
      <c r="AF66" s="53">
        <f t="shared" si="59"/>
        <v>675</v>
      </c>
      <c r="AG66" s="53">
        <f t="shared" si="59"/>
        <v>22</v>
      </c>
      <c r="AH66" s="53">
        <f t="shared" si="59"/>
        <v>120</v>
      </c>
      <c r="AI66" s="53">
        <f t="shared" si="59"/>
        <v>105</v>
      </c>
      <c r="AJ66" s="53">
        <f t="shared" si="59"/>
        <v>20</v>
      </c>
      <c r="AK66" s="53">
        <f t="shared" si="59"/>
        <v>305</v>
      </c>
      <c r="AL66" s="53">
        <f t="shared" si="59"/>
        <v>550</v>
      </c>
      <c r="AM66" s="53">
        <f t="shared" si="59"/>
        <v>15</v>
      </c>
      <c r="AN66" s="53">
        <f t="shared" si="59"/>
        <v>60</v>
      </c>
      <c r="AO66" s="53">
        <f t="shared" si="59"/>
        <v>75</v>
      </c>
      <c r="AP66" s="53">
        <f t="shared" si="59"/>
        <v>12</v>
      </c>
      <c r="AQ66" s="53">
        <f t="shared" si="59"/>
        <v>228</v>
      </c>
      <c r="AR66" s="53">
        <f t="shared" si="59"/>
        <v>375</v>
      </c>
      <c r="AS66" s="53">
        <f t="shared" si="59"/>
        <v>16</v>
      </c>
      <c r="AT66" s="53">
        <f t="shared" si="59"/>
        <v>45</v>
      </c>
      <c r="AU66" s="53">
        <f t="shared" si="59"/>
        <v>105</v>
      </c>
      <c r="AV66" s="53">
        <f t="shared" si="59"/>
        <v>16</v>
      </c>
      <c r="AW66" s="53">
        <f t="shared" si="59"/>
        <v>234</v>
      </c>
      <c r="AX66" s="53">
        <f t="shared" si="59"/>
        <v>400</v>
      </c>
      <c r="AY66" s="53">
        <f t="shared" si="59"/>
        <v>15</v>
      </c>
      <c r="AZ66" s="53">
        <f t="shared" si="59"/>
        <v>40</v>
      </c>
      <c r="BA66" s="53">
        <f t="shared" si="59"/>
        <v>120</v>
      </c>
      <c r="BB66" s="53">
        <f t="shared" si="59"/>
        <v>4</v>
      </c>
      <c r="BC66" s="53">
        <f t="shared" si="59"/>
        <v>211</v>
      </c>
      <c r="BD66" s="53">
        <f t="shared" si="59"/>
        <v>375</v>
      </c>
    </row>
    <row r="67" spans="1:56" ht="15">
      <c r="A67" s="38"/>
      <c r="B67" s="50"/>
      <c r="C67" s="38"/>
      <c r="D67" s="38"/>
      <c r="E67" s="38"/>
      <c r="F67" s="38"/>
      <c r="G67" s="38"/>
      <c r="H67" s="38"/>
      <c r="I67" s="39"/>
      <c r="J67" s="38"/>
      <c r="K67" s="38"/>
      <c r="L67" s="38"/>
      <c r="M67" s="38"/>
      <c r="N67" s="38"/>
      <c r="O67" s="39"/>
      <c r="P67" s="38"/>
      <c r="Q67" s="38"/>
      <c r="R67" s="38"/>
      <c r="S67" s="38"/>
      <c r="T67" s="38"/>
      <c r="U67" s="39"/>
      <c r="V67" s="38"/>
      <c r="W67" s="38"/>
      <c r="X67" s="38"/>
      <c r="Y67" s="38"/>
      <c r="Z67" s="40"/>
      <c r="AA67" s="41"/>
      <c r="AB67" s="40"/>
      <c r="AC67" s="40"/>
      <c r="AD67" s="40"/>
      <c r="AE67" s="40"/>
      <c r="AF67" s="40"/>
      <c r="AG67" s="41"/>
      <c r="AH67" s="40"/>
      <c r="AI67" s="40"/>
      <c r="AJ67" s="40"/>
      <c r="AK67" s="40"/>
      <c r="AL67" s="40"/>
      <c r="AM67" s="41"/>
      <c r="AN67" s="40"/>
      <c r="AO67" s="40"/>
      <c r="AP67" s="40"/>
      <c r="AQ67" s="40"/>
      <c r="AR67" s="38"/>
      <c r="AS67" s="39"/>
      <c r="AT67" s="38"/>
      <c r="AU67" s="38"/>
      <c r="AV67" s="38"/>
      <c r="AW67" s="38"/>
      <c r="AX67" s="38"/>
      <c r="AY67" s="39"/>
      <c r="AZ67" s="38"/>
      <c r="BA67" s="38"/>
      <c r="BB67" s="38"/>
      <c r="BC67" s="38"/>
      <c r="BD67" s="38"/>
    </row>
    <row r="68" spans="1:56" ht="13.5" thickBo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</row>
    <row r="69" spans="1:56" s="74" customFormat="1" ht="15.75" thickBot="1">
      <c r="A69" s="43" t="s">
        <v>120</v>
      </c>
      <c r="B69" s="171" t="s">
        <v>156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3"/>
    </row>
    <row r="70" spans="1:56" s="113" customFormat="1" ht="30">
      <c r="A70" s="99" t="s">
        <v>382</v>
      </c>
      <c r="B70" s="105" t="s">
        <v>137</v>
      </c>
      <c r="C70" s="106">
        <f aca="true" t="shared" si="60" ref="C70:H90">I70+O70+U70+AA70+AG70+AM70+AS70+AY70</f>
        <v>5</v>
      </c>
      <c r="D70" s="93">
        <f t="shared" si="60"/>
        <v>15</v>
      </c>
      <c r="E70" s="93">
        <f t="shared" si="60"/>
        <v>30</v>
      </c>
      <c r="F70" s="93">
        <f t="shared" si="60"/>
        <v>4</v>
      </c>
      <c r="G70" s="93">
        <f t="shared" si="60"/>
        <v>76</v>
      </c>
      <c r="H70" s="107">
        <f t="shared" si="60"/>
        <v>125</v>
      </c>
      <c r="I70" s="106"/>
      <c r="J70" s="93"/>
      <c r="K70" s="108">
        <v>0</v>
      </c>
      <c r="L70" s="108">
        <v>0</v>
      </c>
      <c r="M70" s="108">
        <f aca="true" t="shared" si="61" ref="M70:M90">N70-J70-K70-L70</f>
        <v>0</v>
      </c>
      <c r="N70" s="109">
        <f aca="true" t="shared" si="62" ref="N70:N90">I70*25</f>
        <v>0</v>
      </c>
      <c r="O70" s="106"/>
      <c r="P70" s="93"/>
      <c r="Q70" s="108">
        <v>0</v>
      </c>
      <c r="R70" s="108">
        <v>0</v>
      </c>
      <c r="S70" s="108">
        <f aca="true" t="shared" si="63" ref="S70:S90">T70-P70-Q70-R70</f>
        <v>0</v>
      </c>
      <c r="T70" s="109">
        <f aca="true" t="shared" si="64" ref="T70:T90">O70*25</f>
        <v>0</v>
      </c>
      <c r="U70" s="110"/>
      <c r="V70" s="93"/>
      <c r="W70" s="108">
        <v>0</v>
      </c>
      <c r="X70" s="108">
        <v>0</v>
      </c>
      <c r="Y70" s="108">
        <f aca="true" t="shared" si="65" ref="Y70:Y90">Z70-V70-W70-X70</f>
        <v>0</v>
      </c>
      <c r="Z70" s="109">
        <f aca="true" t="shared" si="66" ref="Z70:Z90">U70*25</f>
        <v>0</v>
      </c>
      <c r="AA70" s="106"/>
      <c r="AB70" s="93"/>
      <c r="AC70" s="108">
        <v>0</v>
      </c>
      <c r="AD70" s="108">
        <v>0</v>
      </c>
      <c r="AE70" s="108">
        <f aca="true" t="shared" si="67" ref="AE70:AE90">AF70-AB70-AC70-AD70</f>
        <v>0</v>
      </c>
      <c r="AF70" s="109">
        <f aca="true" t="shared" si="68" ref="AF70:AF90">AA70*25</f>
        <v>0</v>
      </c>
      <c r="AG70" s="110">
        <v>5</v>
      </c>
      <c r="AH70" s="93">
        <v>15</v>
      </c>
      <c r="AI70" s="108">
        <v>30</v>
      </c>
      <c r="AJ70" s="108">
        <v>4</v>
      </c>
      <c r="AK70" s="108">
        <f aca="true" t="shared" si="69" ref="AK70:AK90">AL70-AH70-AI70-AJ70</f>
        <v>76</v>
      </c>
      <c r="AL70" s="109">
        <f aca="true" t="shared" si="70" ref="AL70:AL90">AG70*25</f>
        <v>125</v>
      </c>
      <c r="AM70" s="106"/>
      <c r="AN70" s="93"/>
      <c r="AO70" s="108">
        <v>0</v>
      </c>
      <c r="AP70" s="108">
        <v>0</v>
      </c>
      <c r="AQ70" s="109">
        <f aca="true" t="shared" si="71" ref="AQ70:AQ77">AR70-AN70-AO70-AP70</f>
        <v>0</v>
      </c>
      <c r="AR70" s="111">
        <f aca="true" t="shared" si="72" ref="AR70:AR77">AM70*25</f>
        <v>0</v>
      </c>
      <c r="AS70" s="110"/>
      <c r="AT70" s="93"/>
      <c r="AU70" s="108">
        <v>0</v>
      </c>
      <c r="AV70" s="108">
        <v>0</v>
      </c>
      <c r="AW70" s="108">
        <f aca="true" t="shared" si="73" ref="AW70:AW77">AX70-AT70-AU70-AV70</f>
        <v>0</v>
      </c>
      <c r="AX70" s="108">
        <f aca="true" t="shared" si="74" ref="AX70:AX77">AS70*25</f>
        <v>0</v>
      </c>
      <c r="AY70" s="106"/>
      <c r="AZ70" s="93"/>
      <c r="BA70" s="93">
        <v>0</v>
      </c>
      <c r="BB70" s="93">
        <v>0</v>
      </c>
      <c r="BC70" s="93">
        <f aca="true" t="shared" si="75" ref="BC70:BC90">BD70-AZ70-BA70-BB70</f>
        <v>0</v>
      </c>
      <c r="BD70" s="112">
        <f aca="true" t="shared" si="76" ref="BD70:BD75">AY70*25</f>
        <v>0</v>
      </c>
    </row>
    <row r="71" spans="1:56" s="113" customFormat="1" ht="15">
      <c r="A71" s="99" t="s">
        <v>51</v>
      </c>
      <c r="B71" s="114" t="s">
        <v>129</v>
      </c>
      <c r="C71" s="106">
        <f t="shared" si="60"/>
        <v>5</v>
      </c>
      <c r="D71" s="93">
        <f t="shared" si="60"/>
        <v>30</v>
      </c>
      <c r="E71" s="93">
        <f t="shared" si="60"/>
        <v>15</v>
      </c>
      <c r="F71" s="93">
        <f t="shared" si="60"/>
        <v>5</v>
      </c>
      <c r="G71" s="93">
        <f t="shared" si="60"/>
        <v>75</v>
      </c>
      <c r="H71" s="107">
        <f t="shared" si="60"/>
        <v>125</v>
      </c>
      <c r="I71" s="106"/>
      <c r="J71" s="93"/>
      <c r="K71" s="108">
        <v>0</v>
      </c>
      <c r="L71" s="108">
        <v>0</v>
      </c>
      <c r="M71" s="108">
        <f t="shared" si="61"/>
        <v>0</v>
      </c>
      <c r="N71" s="109">
        <f t="shared" si="62"/>
        <v>0</v>
      </c>
      <c r="O71" s="106"/>
      <c r="P71" s="93"/>
      <c r="Q71" s="108">
        <v>0</v>
      </c>
      <c r="R71" s="108">
        <v>0</v>
      </c>
      <c r="S71" s="108">
        <f t="shared" si="63"/>
        <v>0</v>
      </c>
      <c r="T71" s="109">
        <f t="shared" si="64"/>
        <v>0</v>
      </c>
      <c r="U71" s="106">
        <v>5</v>
      </c>
      <c r="V71" s="93">
        <v>30</v>
      </c>
      <c r="W71" s="108">
        <v>15</v>
      </c>
      <c r="X71" s="108">
        <v>5</v>
      </c>
      <c r="Y71" s="108">
        <f t="shared" si="65"/>
        <v>75</v>
      </c>
      <c r="Z71" s="109">
        <f t="shared" si="66"/>
        <v>125</v>
      </c>
      <c r="AA71" s="110"/>
      <c r="AB71" s="93"/>
      <c r="AC71" s="108"/>
      <c r="AD71" s="108"/>
      <c r="AE71" s="108">
        <f t="shared" si="67"/>
        <v>0</v>
      </c>
      <c r="AF71" s="109">
        <f t="shared" si="68"/>
        <v>0</v>
      </c>
      <c r="AG71" s="110">
        <v>0</v>
      </c>
      <c r="AH71" s="93">
        <v>0</v>
      </c>
      <c r="AI71" s="108">
        <v>0</v>
      </c>
      <c r="AJ71" s="108">
        <v>0</v>
      </c>
      <c r="AK71" s="108">
        <f t="shared" si="69"/>
        <v>0</v>
      </c>
      <c r="AL71" s="109">
        <f t="shared" si="70"/>
        <v>0</v>
      </c>
      <c r="AM71" s="106">
        <v>0</v>
      </c>
      <c r="AN71" s="93">
        <v>0</v>
      </c>
      <c r="AO71" s="93">
        <v>0</v>
      </c>
      <c r="AP71" s="93">
        <v>0</v>
      </c>
      <c r="AQ71" s="93">
        <f t="shared" si="71"/>
        <v>0</v>
      </c>
      <c r="AR71" s="111">
        <f t="shared" si="72"/>
        <v>0</v>
      </c>
      <c r="AS71" s="110">
        <v>0</v>
      </c>
      <c r="AT71" s="93">
        <v>0</v>
      </c>
      <c r="AU71" s="108">
        <v>0</v>
      </c>
      <c r="AV71" s="108">
        <v>0</v>
      </c>
      <c r="AW71" s="108">
        <f t="shared" si="73"/>
        <v>0</v>
      </c>
      <c r="AX71" s="108">
        <f t="shared" si="74"/>
        <v>0</v>
      </c>
      <c r="AY71" s="106"/>
      <c r="AZ71" s="93"/>
      <c r="BA71" s="93">
        <v>0</v>
      </c>
      <c r="BB71" s="93">
        <v>0</v>
      </c>
      <c r="BC71" s="93">
        <f t="shared" si="75"/>
        <v>0</v>
      </c>
      <c r="BD71" s="112">
        <f t="shared" si="76"/>
        <v>0</v>
      </c>
    </row>
    <row r="72" spans="1:56" s="113" customFormat="1" ht="15">
      <c r="A72" s="99" t="s">
        <v>53</v>
      </c>
      <c r="B72" s="115" t="s">
        <v>139</v>
      </c>
      <c r="C72" s="106">
        <f t="shared" si="60"/>
        <v>5</v>
      </c>
      <c r="D72" s="93">
        <f t="shared" si="60"/>
        <v>15</v>
      </c>
      <c r="E72" s="93">
        <f t="shared" si="60"/>
        <v>15</v>
      </c>
      <c r="F72" s="93">
        <f t="shared" si="60"/>
        <v>4</v>
      </c>
      <c r="G72" s="93">
        <f t="shared" si="60"/>
        <v>91</v>
      </c>
      <c r="H72" s="107">
        <f t="shared" si="60"/>
        <v>125</v>
      </c>
      <c r="I72" s="106"/>
      <c r="J72" s="93"/>
      <c r="K72" s="108">
        <v>0</v>
      </c>
      <c r="L72" s="108">
        <v>0</v>
      </c>
      <c r="M72" s="108">
        <f t="shared" si="61"/>
        <v>0</v>
      </c>
      <c r="N72" s="109">
        <f t="shared" si="62"/>
        <v>0</v>
      </c>
      <c r="O72" s="106"/>
      <c r="P72" s="93"/>
      <c r="Q72" s="108">
        <v>0</v>
      </c>
      <c r="R72" s="108">
        <v>0</v>
      </c>
      <c r="S72" s="108">
        <f t="shared" si="63"/>
        <v>0</v>
      </c>
      <c r="T72" s="109">
        <f t="shared" si="64"/>
        <v>0</v>
      </c>
      <c r="U72" s="110"/>
      <c r="V72" s="93"/>
      <c r="W72" s="108">
        <v>0</v>
      </c>
      <c r="X72" s="108">
        <v>0</v>
      </c>
      <c r="Y72" s="108">
        <f t="shared" si="65"/>
        <v>0</v>
      </c>
      <c r="Z72" s="109">
        <f t="shared" si="66"/>
        <v>0</v>
      </c>
      <c r="AA72" s="110"/>
      <c r="AB72" s="93"/>
      <c r="AC72" s="108">
        <v>0</v>
      </c>
      <c r="AD72" s="108">
        <v>0</v>
      </c>
      <c r="AE72" s="108">
        <f t="shared" si="67"/>
        <v>0</v>
      </c>
      <c r="AF72" s="109">
        <f t="shared" si="68"/>
        <v>0</v>
      </c>
      <c r="AG72" s="110"/>
      <c r="AH72" s="93"/>
      <c r="AI72" s="108">
        <v>0</v>
      </c>
      <c r="AJ72" s="108">
        <v>0</v>
      </c>
      <c r="AK72" s="108">
        <f t="shared" si="69"/>
        <v>0</v>
      </c>
      <c r="AL72" s="109">
        <f t="shared" si="70"/>
        <v>0</v>
      </c>
      <c r="AM72" s="106">
        <v>0</v>
      </c>
      <c r="AN72" s="93">
        <v>0</v>
      </c>
      <c r="AO72" s="93">
        <v>0</v>
      </c>
      <c r="AP72" s="93">
        <v>0</v>
      </c>
      <c r="AQ72" s="93">
        <v>0</v>
      </c>
      <c r="AR72" s="111">
        <f t="shared" si="72"/>
        <v>0</v>
      </c>
      <c r="AS72" s="110">
        <v>5</v>
      </c>
      <c r="AT72" s="93">
        <v>15</v>
      </c>
      <c r="AU72" s="108">
        <v>15</v>
      </c>
      <c r="AV72" s="108">
        <v>4</v>
      </c>
      <c r="AW72" s="108">
        <f t="shared" si="73"/>
        <v>91</v>
      </c>
      <c r="AX72" s="108">
        <f t="shared" si="74"/>
        <v>125</v>
      </c>
      <c r="AY72" s="106"/>
      <c r="AZ72" s="93"/>
      <c r="BA72" s="93">
        <v>0</v>
      </c>
      <c r="BB72" s="93">
        <v>0</v>
      </c>
      <c r="BC72" s="93">
        <f t="shared" si="75"/>
        <v>0</v>
      </c>
      <c r="BD72" s="112">
        <f t="shared" si="76"/>
        <v>0</v>
      </c>
    </row>
    <row r="73" spans="1:56" s="120" customFormat="1" ht="15">
      <c r="A73" s="99" t="s">
        <v>165</v>
      </c>
      <c r="B73" s="116" t="s">
        <v>106</v>
      </c>
      <c r="C73" s="117">
        <f t="shared" si="60"/>
        <v>6</v>
      </c>
      <c r="D73" s="118">
        <f t="shared" si="60"/>
        <v>15</v>
      </c>
      <c r="E73" s="93">
        <f t="shared" si="60"/>
        <v>30</v>
      </c>
      <c r="F73" s="93">
        <f t="shared" si="60"/>
        <v>4</v>
      </c>
      <c r="G73" s="118">
        <f t="shared" si="60"/>
        <v>101</v>
      </c>
      <c r="H73" s="109">
        <f t="shared" si="60"/>
        <v>150</v>
      </c>
      <c r="I73" s="110"/>
      <c r="J73" s="93"/>
      <c r="K73" s="108">
        <v>0</v>
      </c>
      <c r="L73" s="108">
        <v>0</v>
      </c>
      <c r="M73" s="108">
        <f t="shared" si="61"/>
        <v>0</v>
      </c>
      <c r="N73" s="109">
        <f t="shared" si="62"/>
        <v>0</v>
      </c>
      <c r="O73" s="106"/>
      <c r="P73" s="93"/>
      <c r="Q73" s="108">
        <v>0</v>
      </c>
      <c r="R73" s="108">
        <v>0</v>
      </c>
      <c r="S73" s="108">
        <f t="shared" si="63"/>
        <v>0</v>
      </c>
      <c r="T73" s="109">
        <f t="shared" si="64"/>
        <v>0</v>
      </c>
      <c r="U73" s="119"/>
      <c r="V73" s="118"/>
      <c r="W73" s="108">
        <v>0</v>
      </c>
      <c r="X73" s="108">
        <v>0</v>
      </c>
      <c r="Y73" s="108">
        <f t="shared" si="65"/>
        <v>0</v>
      </c>
      <c r="Z73" s="109">
        <f t="shared" si="66"/>
        <v>0</v>
      </c>
      <c r="AA73" s="117"/>
      <c r="AB73" s="118"/>
      <c r="AC73" s="108">
        <v>0</v>
      </c>
      <c r="AD73" s="108">
        <v>0</v>
      </c>
      <c r="AE73" s="108">
        <f t="shared" si="67"/>
        <v>0</v>
      </c>
      <c r="AF73" s="109">
        <f t="shared" si="68"/>
        <v>0</v>
      </c>
      <c r="AG73" s="110"/>
      <c r="AH73" s="93"/>
      <c r="AI73" s="108"/>
      <c r="AJ73" s="108"/>
      <c r="AK73" s="108">
        <f t="shared" si="69"/>
        <v>0</v>
      </c>
      <c r="AL73" s="109">
        <f t="shared" si="70"/>
        <v>0</v>
      </c>
      <c r="AM73" s="119">
        <v>0</v>
      </c>
      <c r="AN73" s="93">
        <v>0</v>
      </c>
      <c r="AO73" s="93">
        <v>0</v>
      </c>
      <c r="AP73" s="93">
        <v>0</v>
      </c>
      <c r="AQ73" s="93">
        <f>AR73-AN73-AO73-AP73</f>
        <v>0</v>
      </c>
      <c r="AR73" s="111">
        <f>AM73*25</f>
        <v>0</v>
      </c>
      <c r="AS73" s="110">
        <v>6</v>
      </c>
      <c r="AT73" s="93">
        <v>15</v>
      </c>
      <c r="AU73" s="108">
        <v>30</v>
      </c>
      <c r="AV73" s="108">
        <v>4</v>
      </c>
      <c r="AW73" s="108">
        <f>AX73-AT73-AU73-AV73</f>
        <v>101</v>
      </c>
      <c r="AX73" s="109">
        <f>AS73*25</f>
        <v>150</v>
      </c>
      <c r="AY73" s="117"/>
      <c r="AZ73" s="118"/>
      <c r="BA73" s="108">
        <v>0</v>
      </c>
      <c r="BB73" s="108">
        <v>0</v>
      </c>
      <c r="BC73" s="108">
        <f t="shared" si="75"/>
        <v>0</v>
      </c>
      <c r="BD73" s="109">
        <f>AY73*25</f>
        <v>0</v>
      </c>
    </row>
    <row r="74" spans="1:56" s="113" customFormat="1" ht="15">
      <c r="A74" s="99" t="s">
        <v>166</v>
      </c>
      <c r="B74" s="121" t="s">
        <v>128</v>
      </c>
      <c r="C74" s="106">
        <f t="shared" si="60"/>
        <v>5</v>
      </c>
      <c r="D74" s="93">
        <f t="shared" si="60"/>
        <v>0</v>
      </c>
      <c r="E74" s="93">
        <f t="shared" si="60"/>
        <v>30</v>
      </c>
      <c r="F74" s="93">
        <f t="shared" si="60"/>
        <v>4</v>
      </c>
      <c r="G74" s="93">
        <f t="shared" si="60"/>
        <v>91</v>
      </c>
      <c r="H74" s="107">
        <f t="shared" si="60"/>
        <v>125</v>
      </c>
      <c r="I74" s="106"/>
      <c r="J74" s="93"/>
      <c r="K74" s="108">
        <v>0</v>
      </c>
      <c r="L74" s="108">
        <v>0</v>
      </c>
      <c r="M74" s="108">
        <f t="shared" si="61"/>
        <v>0</v>
      </c>
      <c r="N74" s="109">
        <f t="shared" si="62"/>
        <v>0</v>
      </c>
      <c r="O74" s="106"/>
      <c r="P74" s="93"/>
      <c r="Q74" s="108">
        <v>0</v>
      </c>
      <c r="R74" s="108">
        <v>0</v>
      </c>
      <c r="S74" s="108">
        <f t="shared" si="63"/>
        <v>0</v>
      </c>
      <c r="T74" s="109">
        <f t="shared" si="64"/>
        <v>0</v>
      </c>
      <c r="U74" s="110"/>
      <c r="V74" s="93"/>
      <c r="W74" s="108">
        <v>0</v>
      </c>
      <c r="X74" s="108">
        <v>0</v>
      </c>
      <c r="Y74" s="108">
        <f t="shared" si="65"/>
        <v>0</v>
      </c>
      <c r="Z74" s="109">
        <f t="shared" si="66"/>
        <v>0</v>
      </c>
      <c r="AA74" s="106"/>
      <c r="AB74" s="93"/>
      <c r="AC74" s="108">
        <v>0</v>
      </c>
      <c r="AD74" s="108">
        <v>0</v>
      </c>
      <c r="AE74" s="108">
        <f t="shared" si="67"/>
        <v>0</v>
      </c>
      <c r="AF74" s="109">
        <f t="shared" si="68"/>
        <v>0</v>
      </c>
      <c r="AG74" s="110"/>
      <c r="AH74" s="93"/>
      <c r="AI74" s="108">
        <v>0</v>
      </c>
      <c r="AJ74" s="108">
        <v>0</v>
      </c>
      <c r="AK74" s="108">
        <f t="shared" si="69"/>
        <v>0</v>
      </c>
      <c r="AL74" s="109">
        <f t="shared" si="70"/>
        <v>0</v>
      </c>
      <c r="AM74" s="106"/>
      <c r="AN74" s="93"/>
      <c r="AO74" s="108">
        <v>0</v>
      </c>
      <c r="AP74" s="108">
        <v>0</v>
      </c>
      <c r="AQ74" s="109">
        <f>AR74-AN74-AO74-AP74</f>
        <v>0</v>
      </c>
      <c r="AR74" s="111">
        <f>AM74*25</f>
        <v>0</v>
      </c>
      <c r="AS74" s="110">
        <v>5</v>
      </c>
      <c r="AT74" s="93"/>
      <c r="AU74" s="108">
        <v>30</v>
      </c>
      <c r="AV74" s="108">
        <v>4</v>
      </c>
      <c r="AW74" s="108">
        <f>AX74-AT74-AU74-AV74</f>
        <v>91</v>
      </c>
      <c r="AX74" s="108">
        <f>AS74*25</f>
        <v>125</v>
      </c>
      <c r="AY74" s="106"/>
      <c r="AZ74" s="93"/>
      <c r="BA74" s="93">
        <v>0</v>
      </c>
      <c r="BB74" s="93">
        <v>0</v>
      </c>
      <c r="BC74" s="93">
        <f t="shared" si="75"/>
        <v>0</v>
      </c>
      <c r="BD74" s="112">
        <f>AY74*25</f>
        <v>0</v>
      </c>
    </row>
    <row r="75" spans="1:56" s="113" customFormat="1" ht="15">
      <c r="A75" s="99" t="s">
        <v>167</v>
      </c>
      <c r="B75" s="122" t="s">
        <v>131</v>
      </c>
      <c r="C75" s="106">
        <f t="shared" si="60"/>
        <v>5</v>
      </c>
      <c r="D75" s="93">
        <f t="shared" si="60"/>
        <v>15</v>
      </c>
      <c r="E75" s="93">
        <f t="shared" si="60"/>
        <v>30</v>
      </c>
      <c r="F75" s="93">
        <f t="shared" si="60"/>
        <v>5</v>
      </c>
      <c r="G75" s="93">
        <f t="shared" si="60"/>
        <v>75</v>
      </c>
      <c r="H75" s="112">
        <f t="shared" si="60"/>
        <v>125</v>
      </c>
      <c r="I75" s="106"/>
      <c r="J75" s="93"/>
      <c r="K75" s="93">
        <v>0</v>
      </c>
      <c r="L75" s="93">
        <v>0</v>
      </c>
      <c r="M75" s="93">
        <f t="shared" si="61"/>
        <v>0</v>
      </c>
      <c r="N75" s="112">
        <f t="shared" si="62"/>
        <v>0</v>
      </c>
      <c r="O75" s="106"/>
      <c r="P75" s="93"/>
      <c r="Q75" s="93">
        <v>0</v>
      </c>
      <c r="R75" s="93">
        <v>0</v>
      </c>
      <c r="S75" s="93">
        <f t="shared" si="63"/>
        <v>0</v>
      </c>
      <c r="T75" s="112">
        <f t="shared" si="64"/>
        <v>0</v>
      </c>
      <c r="U75" s="106"/>
      <c r="V75" s="93"/>
      <c r="W75" s="93">
        <v>0</v>
      </c>
      <c r="X75" s="93">
        <v>0</v>
      </c>
      <c r="Y75" s="93">
        <f t="shared" si="65"/>
        <v>0</v>
      </c>
      <c r="Z75" s="112">
        <f t="shared" si="66"/>
        <v>0</v>
      </c>
      <c r="AA75" s="106"/>
      <c r="AB75" s="93"/>
      <c r="AC75" s="93">
        <v>0</v>
      </c>
      <c r="AD75" s="93">
        <v>0</v>
      </c>
      <c r="AE75" s="93">
        <f t="shared" si="67"/>
        <v>0</v>
      </c>
      <c r="AF75" s="112">
        <f t="shared" si="68"/>
        <v>0</v>
      </c>
      <c r="AG75" s="106"/>
      <c r="AH75" s="93"/>
      <c r="AI75" s="93">
        <v>0</v>
      </c>
      <c r="AJ75" s="93">
        <v>0</v>
      </c>
      <c r="AK75" s="93">
        <f t="shared" si="69"/>
        <v>0</v>
      </c>
      <c r="AL75" s="87">
        <f t="shared" si="70"/>
        <v>0</v>
      </c>
      <c r="AM75" s="106">
        <v>5</v>
      </c>
      <c r="AN75" s="93">
        <v>15</v>
      </c>
      <c r="AO75" s="93">
        <v>30</v>
      </c>
      <c r="AP75" s="93">
        <v>5</v>
      </c>
      <c r="AQ75" s="93">
        <f>AR75-AN75-AO75-AP75</f>
        <v>75</v>
      </c>
      <c r="AR75" s="87">
        <f>AM75*25</f>
        <v>125</v>
      </c>
      <c r="AS75" s="106">
        <v>0</v>
      </c>
      <c r="AT75" s="93">
        <v>0</v>
      </c>
      <c r="AU75" s="93">
        <v>0</v>
      </c>
      <c r="AV75" s="93">
        <v>0</v>
      </c>
      <c r="AW75" s="93">
        <f>AX75-AT75-AU75-AV75</f>
        <v>0</v>
      </c>
      <c r="AX75" s="87">
        <f>AS75*25</f>
        <v>0</v>
      </c>
      <c r="AY75" s="106"/>
      <c r="AZ75" s="93"/>
      <c r="BA75" s="93"/>
      <c r="BB75" s="93"/>
      <c r="BC75" s="93">
        <f t="shared" si="75"/>
        <v>0</v>
      </c>
      <c r="BD75" s="111">
        <f t="shared" si="76"/>
        <v>0</v>
      </c>
    </row>
    <row r="76" spans="1:56" s="113" customFormat="1" ht="15">
      <c r="A76" s="99" t="s">
        <v>157</v>
      </c>
      <c r="B76" s="121" t="s">
        <v>130</v>
      </c>
      <c r="C76" s="106">
        <f t="shared" si="60"/>
        <v>5</v>
      </c>
      <c r="D76" s="93">
        <f t="shared" si="60"/>
        <v>30</v>
      </c>
      <c r="E76" s="93">
        <f t="shared" si="60"/>
        <v>15</v>
      </c>
      <c r="F76" s="93">
        <f t="shared" si="60"/>
        <v>4</v>
      </c>
      <c r="G76" s="93">
        <f t="shared" si="60"/>
        <v>76</v>
      </c>
      <c r="H76" s="107">
        <f t="shared" si="60"/>
        <v>125</v>
      </c>
      <c r="I76" s="106"/>
      <c r="J76" s="93"/>
      <c r="K76" s="108">
        <v>0</v>
      </c>
      <c r="L76" s="108">
        <v>0</v>
      </c>
      <c r="M76" s="108">
        <f t="shared" si="61"/>
        <v>0</v>
      </c>
      <c r="N76" s="109">
        <f t="shared" si="62"/>
        <v>0</v>
      </c>
      <c r="O76" s="106"/>
      <c r="P76" s="93"/>
      <c r="Q76" s="108">
        <v>0</v>
      </c>
      <c r="R76" s="108">
        <v>0</v>
      </c>
      <c r="S76" s="108">
        <f t="shared" si="63"/>
        <v>0</v>
      </c>
      <c r="T76" s="109">
        <f t="shared" si="64"/>
        <v>0</v>
      </c>
      <c r="U76" s="110"/>
      <c r="V76" s="93"/>
      <c r="W76" s="108">
        <v>0</v>
      </c>
      <c r="X76" s="108">
        <v>0</v>
      </c>
      <c r="Y76" s="108">
        <f t="shared" si="65"/>
        <v>0</v>
      </c>
      <c r="Z76" s="109">
        <f t="shared" si="66"/>
        <v>0</v>
      </c>
      <c r="AA76" s="106"/>
      <c r="AB76" s="93"/>
      <c r="AC76" s="108">
        <v>0</v>
      </c>
      <c r="AD76" s="108">
        <v>0</v>
      </c>
      <c r="AE76" s="108">
        <f t="shared" si="67"/>
        <v>0</v>
      </c>
      <c r="AF76" s="109">
        <f t="shared" si="68"/>
        <v>0</v>
      </c>
      <c r="AG76" s="110"/>
      <c r="AH76" s="93"/>
      <c r="AI76" s="108">
        <v>0</v>
      </c>
      <c r="AJ76" s="108">
        <v>0</v>
      </c>
      <c r="AK76" s="108">
        <f t="shared" si="69"/>
        <v>0</v>
      </c>
      <c r="AL76" s="109">
        <f t="shared" si="70"/>
        <v>0</v>
      </c>
      <c r="AM76" s="106">
        <v>5</v>
      </c>
      <c r="AN76" s="93">
        <v>30</v>
      </c>
      <c r="AO76" s="93">
        <v>15</v>
      </c>
      <c r="AP76" s="93">
        <v>4</v>
      </c>
      <c r="AQ76" s="93">
        <f t="shared" si="71"/>
        <v>76</v>
      </c>
      <c r="AR76" s="111">
        <f t="shared" si="72"/>
        <v>125</v>
      </c>
      <c r="AS76" s="110">
        <v>0</v>
      </c>
      <c r="AT76" s="93">
        <v>0</v>
      </c>
      <c r="AU76" s="108">
        <v>0</v>
      </c>
      <c r="AV76" s="108">
        <v>0</v>
      </c>
      <c r="AW76" s="108">
        <f t="shared" si="73"/>
        <v>0</v>
      </c>
      <c r="AX76" s="108">
        <f t="shared" si="74"/>
        <v>0</v>
      </c>
      <c r="AY76" s="106"/>
      <c r="AZ76" s="93"/>
      <c r="BA76" s="93">
        <v>0</v>
      </c>
      <c r="BB76" s="93">
        <v>0</v>
      </c>
      <c r="BC76" s="93">
        <f t="shared" si="75"/>
        <v>0</v>
      </c>
      <c r="BD76" s="112"/>
    </row>
    <row r="77" spans="1:70" s="113" customFormat="1" ht="15">
      <c r="A77" s="99" t="s">
        <v>168</v>
      </c>
      <c r="B77" s="88" t="s">
        <v>136</v>
      </c>
      <c r="C77" s="106">
        <f t="shared" si="60"/>
        <v>5</v>
      </c>
      <c r="D77" s="93">
        <f t="shared" si="60"/>
        <v>15</v>
      </c>
      <c r="E77" s="93">
        <f t="shared" si="60"/>
        <v>30</v>
      </c>
      <c r="F77" s="93">
        <f t="shared" si="60"/>
        <v>5</v>
      </c>
      <c r="G77" s="93">
        <f t="shared" si="60"/>
        <v>75</v>
      </c>
      <c r="H77" s="112">
        <f t="shared" si="60"/>
        <v>125</v>
      </c>
      <c r="I77" s="110"/>
      <c r="J77" s="93"/>
      <c r="K77" s="108">
        <v>0</v>
      </c>
      <c r="L77" s="108">
        <v>0</v>
      </c>
      <c r="M77" s="108">
        <f t="shared" si="61"/>
        <v>0</v>
      </c>
      <c r="N77" s="109">
        <f t="shared" si="62"/>
        <v>0</v>
      </c>
      <c r="O77" s="106"/>
      <c r="P77" s="93"/>
      <c r="Q77" s="108">
        <v>0</v>
      </c>
      <c r="R77" s="108">
        <v>0</v>
      </c>
      <c r="S77" s="108">
        <f t="shared" si="63"/>
        <v>0</v>
      </c>
      <c r="T77" s="109">
        <f t="shared" si="64"/>
        <v>0</v>
      </c>
      <c r="U77" s="110"/>
      <c r="V77" s="93"/>
      <c r="W77" s="108">
        <v>0</v>
      </c>
      <c r="X77" s="108">
        <v>0</v>
      </c>
      <c r="Y77" s="108">
        <f t="shared" si="65"/>
        <v>0</v>
      </c>
      <c r="Z77" s="109">
        <f t="shared" si="66"/>
        <v>0</v>
      </c>
      <c r="AA77" s="106"/>
      <c r="AB77" s="93"/>
      <c r="AC77" s="108">
        <v>0</v>
      </c>
      <c r="AD77" s="108">
        <v>0</v>
      </c>
      <c r="AE77" s="108">
        <f t="shared" si="67"/>
        <v>0</v>
      </c>
      <c r="AF77" s="109">
        <f t="shared" si="68"/>
        <v>0</v>
      </c>
      <c r="AG77" s="110"/>
      <c r="AH77" s="93"/>
      <c r="AI77" s="108">
        <v>0</v>
      </c>
      <c r="AJ77" s="108">
        <v>0</v>
      </c>
      <c r="AK77" s="108">
        <f t="shared" si="69"/>
        <v>0</v>
      </c>
      <c r="AL77" s="109">
        <f t="shared" si="70"/>
        <v>0</v>
      </c>
      <c r="AM77" s="106">
        <v>5</v>
      </c>
      <c r="AN77" s="93">
        <v>15</v>
      </c>
      <c r="AO77" s="93">
        <v>30</v>
      </c>
      <c r="AP77" s="93">
        <v>5</v>
      </c>
      <c r="AQ77" s="93">
        <f t="shared" si="71"/>
        <v>75</v>
      </c>
      <c r="AR77" s="111">
        <f t="shared" si="72"/>
        <v>125</v>
      </c>
      <c r="AS77" s="110">
        <v>0</v>
      </c>
      <c r="AT77" s="93">
        <v>0</v>
      </c>
      <c r="AU77" s="108">
        <v>0</v>
      </c>
      <c r="AV77" s="108">
        <v>0</v>
      </c>
      <c r="AW77" s="108">
        <f t="shared" si="73"/>
        <v>0</v>
      </c>
      <c r="AX77" s="109">
        <f t="shared" si="74"/>
        <v>0</v>
      </c>
      <c r="AY77" s="106"/>
      <c r="AZ77" s="93"/>
      <c r="BA77" s="108">
        <v>0</v>
      </c>
      <c r="BB77" s="108">
        <v>0</v>
      </c>
      <c r="BC77" s="93">
        <f t="shared" si="75"/>
        <v>0</v>
      </c>
      <c r="BD77" s="111">
        <f>AY77*25</f>
        <v>0</v>
      </c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</row>
    <row r="78" spans="1:56" s="113" customFormat="1" ht="15">
      <c r="A78" s="99" t="s">
        <v>169</v>
      </c>
      <c r="B78" s="88" t="s">
        <v>132</v>
      </c>
      <c r="C78" s="106">
        <f t="shared" si="60"/>
        <v>5</v>
      </c>
      <c r="D78" s="93">
        <f t="shared" si="60"/>
        <v>15</v>
      </c>
      <c r="E78" s="93">
        <f t="shared" si="60"/>
        <v>30</v>
      </c>
      <c r="F78" s="93">
        <f t="shared" si="60"/>
        <v>3</v>
      </c>
      <c r="G78" s="93">
        <f t="shared" si="60"/>
        <v>77</v>
      </c>
      <c r="H78" s="112">
        <f t="shared" si="60"/>
        <v>125</v>
      </c>
      <c r="I78" s="110"/>
      <c r="J78" s="93"/>
      <c r="K78" s="108">
        <v>0</v>
      </c>
      <c r="L78" s="108">
        <v>0</v>
      </c>
      <c r="M78" s="108">
        <f t="shared" si="61"/>
        <v>0</v>
      </c>
      <c r="N78" s="109">
        <f t="shared" si="62"/>
        <v>0</v>
      </c>
      <c r="O78" s="106"/>
      <c r="P78" s="93"/>
      <c r="Q78" s="108">
        <v>0</v>
      </c>
      <c r="R78" s="108">
        <v>0</v>
      </c>
      <c r="S78" s="108">
        <f t="shared" si="63"/>
        <v>0</v>
      </c>
      <c r="T78" s="109">
        <f t="shared" si="64"/>
        <v>0</v>
      </c>
      <c r="U78" s="110"/>
      <c r="V78" s="93"/>
      <c r="W78" s="108">
        <v>0</v>
      </c>
      <c r="X78" s="108">
        <v>0</v>
      </c>
      <c r="Y78" s="108">
        <f t="shared" si="65"/>
        <v>0</v>
      </c>
      <c r="Z78" s="109">
        <f t="shared" si="66"/>
        <v>0</v>
      </c>
      <c r="AA78" s="106"/>
      <c r="AB78" s="93"/>
      <c r="AC78" s="108">
        <v>0</v>
      </c>
      <c r="AD78" s="108">
        <v>0</v>
      </c>
      <c r="AE78" s="108">
        <f t="shared" si="67"/>
        <v>0</v>
      </c>
      <c r="AF78" s="109">
        <f t="shared" si="68"/>
        <v>0</v>
      </c>
      <c r="AG78" s="110">
        <v>0</v>
      </c>
      <c r="AH78" s="93">
        <v>0</v>
      </c>
      <c r="AI78" s="108">
        <v>0</v>
      </c>
      <c r="AJ78" s="108">
        <v>0</v>
      </c>
      <c r="AK78" s="108">
        <f t="shared" si="69"/>
        <v>0</v>
      </c>
      <c r="AL78" s="109">
        <f t="shared" si="70"/>
        <v>0</v>
      </c>
      <c r="AM78" s="106"/>
      <c r="AN78" s="93"/>
      <c r="AO78" s="93"/>
      <c r="AP78" s="93"/>
      <c r="AQ78" s="93">
        <f>AR78-AN78-AO78-AP78</f>
        <v>0</v>
      </c>
      <c r="AR78" s="111">
        <f>AM78*25</f>
        <v>0</v>
      </c>
      <c r="AS78" s="110"/>
      <c r="AT78" s="93"/>
      <c r="AU78" s="108"/>
      <c r="AV78" s="108"/>
      <c r="AW78" s="108">
        <f>AX78-AT78-AU78-AV78</f>
        <v>0</v>
      </c>
      <c r="AX78" s="109">
        <f>AS78*25</f>
        <v>0</v>
      </c>
      <c r="AY78" s="106">
        <v>5</v>
      </c>
      <c r="AZ78" s="93">
        <v>15</v>
      </c>
      <c r="BA78" s="108">
        <v>30</v>
      </c>
      <c r="BB78" s="108">
        <v>3</v>
      </c>
      <c r="BC78" s="93">
        <f t="shared" si="75"/>
        <v>77</v>
      </c>
      <c r="BD78" s="111">
        <f>AY78*25</f>
        <v>125</v>
      </c>
    </row>
    <row r="79" spans="1:56" s="120" customFormat="1" ht="15">
      <c r="A79" s="99" t="s">
        <v>158</v>
      </c>
      <c r="B79" s="122" t="s">
        <v>61</v>
      </c>
      <c r="C79" s="106">
        <f t="shared" si="60"/>
        <v>5</v>
      </c>
      <c r="D79" s="93">
        <f t="shared" si="60"/>
        <v>30</v>
      </c>
      <c r="E79" s="93">
        <f>K79+Q79+W79+AC79+AI79+AO79+AU79+BA79</f>
        <v>15</v>
      </c>
      <c r="F79" s="93">
        <f>L79+R79+X79+AD79+AJ79+AP79+AV79+BB79</f>
        <v>4</v>
      </c>
      <c r="G79" s="93">
        <f t="shared" si="60"/>
        <v>76</v>
      </c>
      <c r="H79" s="112">
        <f t="shared" si="60"/>
        <v>125</v>
      </c>
      <c r="I79" s="110"/>
      <c r="J79" s="93"/>
      <c r="K79" s="108">
        <v>0</v>
      </c>
      <c r="L79" s="108">
        <v>0</v>
      </c>
      <c r="M79" s="108">
        <f t="shared" si="61"/>
        <v>0</v>
      </c>
      <c r="N79" s="109">
        <f t="shared" si="62"/>
        <v>0</v>
      </c>
      <c r="O79" s="106"/>
      <c r="P79" s="93"/>
      <c r="Q79" s="108">
        <v>0</v>
      </c>
      <c r="R79" s="108">
        <v>0</v>
      </c>
      <c r="S79" s="108">
        <f t="shared" si="63"/>
        <v>0</v>
      </c>
      <c r="T79" s="109">
        <f t="shared" si="64"/>
        <v>0</v>
      </c>
      <c r="U79" s="110">
        <v>5</v>
      </c>
      <c r="V79" s="93">
        <v>30</v>
      </c>
      <c r="W79" s="108">
        <v>15</v>
      </c>
      <c r="X79" s="108">
        <v>4</v>
      </c>
      <c r="Y79" s="108">
        <f t="shared" si="65"/>
        <v>76</v>
      </c>
      <c r="Z79" s="109">
        <f t="shared" si="66"/>
        <v>125</v>
      </c>
      <c r="AA79" s="106"/>
      <c r="AB79" s="93"/>
      <c r="AC79" s="108">
        <v>0</v>
      </c>
      <c r="AD79" s="108">
        <v>0</v>
      </c>
      <c r="AE79" s="108">
        <f t="shared" si="67"/>
        <v>0</v>
      </c>
      <c r="AF79" s="109">
        <f t="shared" si="68"/>
        <v>0</v>
      </c>
      <c r="AG79" s="106"/>
      <c r="AH79" s="93"/>
      <c r="AI79" s="108">
        <v>0</v>
      </c>
      <c r="AJ79" s="108">
        <v>0</v>
      </c>
      <c r="AK79" s="108">
        <f t="shared" si="69"/>
        <v>0</v>
      </c>
      <c r="AL79" s="109">
        <f t="shared" si="70"/>
        <v>0</v>
      </c>
      <c r="AM79" s="106"/>
      <c r="AN79" s="93"/>
      <c r="AO79" s="108">
        <v>0</v>
      </c>
      <c r="AP79" s="108">
        <v>0</v>
      </c>
      <c r="AQ79" s="108">
        <f>AR79-AN79-AO79-AP79</f>
        <v>0</v>
      </c>
      <c r="AR79" s="109">
        <f>AM79*25</f>
        <v>0</v>
      </c>
      <c r="AS79" s="110"/>
      <c r="AT79" s="93"/>
      <c r="AU79" s="108">
        <v>0</v>
      </c>
      <c r="AV79" s="108">
        <v>0</v>
      </c>
      <c r="AW79" s="108">
        <f>AX79-AT79-AU79-AV79</f>
        <v>0</v>
      </c>
      <c r="AX79" s="109">
        <f>AS79*25</f>
        <v>0</v>
      </c>
      <c r="AY79" s="106"/>
      <c r="AZ79" s="93"/>
      <c r="BA79" s="108">
        <v>0</v>
      </c>
      <c r="BB79" s="108">
        <v>0</v>
      </c>
      <c r="BC79" s="108">
        <f t="shared" si="75"/>
        <v>0</v>
      </c>
      <c r="BD79" s="109">
        <f>AY79*25</f>
        <v>0</v>
      </c>
    </row>
    <row r="80" spans="1:56" s="120" customFormat="1" ht="15">
      <c r="A80" s="99" t="s">
        <v>159</v>
      </c>
      <c r="B80" s="122" t="s">
        <v>62</v>
      </c>
      <c r="C80" s="106">
        <f t="shared" si="60"/>
        <v>5</v>
      </c>
      <c r="D80" s="93">
        <f t="shared" si="60"/>
        <v>30</v>
      </c>
      <c r="E80" s="93">
        <f t="shared" si="60"/>
        <v>15</v>
      </c>
      <c r="F80" s="93">
        <f t="shared" si="60"/>
        <v>4</v>
      </c>
      <c r="G80" s="93">
        <f t="shared" si="60"/>
        <v>76</v>
      </c>
      <c r="H80" s="112">
        <f t="shared" si="60"/>
        <v>125</v>
      </c>
      <c r="I80" s="110"/>
      <c r="J80" s="93"/>
      <c r="K80" s="108">
        <v>0</v>
      </c>
      <c r="L80" s="108">
        <v>0</v>
      </c>
      <c r="M80" s="108">
        <f t="shared" si="61"/>
        <v>0</v>
      </c>
      <c r="N80" s="109">
        <f t="shared" si="62"/>
        <v>0</v>
      </c>
      <c r="O80" s="106"/>
      <c r="P80" s="93"/>
      <c r="Q80" s="108">
        <v>0</v>
      </c>
      <c r="R80" s="108">
        <v>0</v>
      </c>
      <c r="S80" s="108">
        <f t="shared" si="63"/>
        <v>0</v>
      </c>
      <c r="T80" s="109">
        <f t="shared" si="64"/>
        <v>0</v>
      </c>
      <c r="U80" s="110"/>
      <c r="V80" s="93">
        <v>0</v>
      </c>
      <c r="W80" s="108">
        <v>0</v>
      </c>
      <c r="X80" s="108">
        <v>0</v>
      </c>
      <c r="Y80" s="108">
        <f t="shared" si="65"/>
        <v>0</v>
      </c>
      <c r="Z80" s="109">
        <f t="shared" si="66"/>
        <v>0</v>
      </c>
      <c r="AA80" s="110">
        <v>0</v>
      </c>
      <c r="AB80" s="93">
        <v>0</v>
      </c>
      <c r="AC80" s="108">
        <v>0</v>
      </c>
      <c r="AD80" s="108">
        <v>0</v>
      </c>
      <c r="AE80" s="108">
        <f t="shared" si="67"/>
        <v>0</v>
      </c>
      <c r="AF80" s="109">
        <f t="shared" si="68"/>
        <v>0</v>
      </c>
      <c r="AG80" s="106"/>
      <c r="AH80" s="93"/>
      <c r="AI80" s="108">
        <v>0</v>
      </c>
      <c r="AJ80" s="108">
        <v>0</v>
      </c>
      <c r="AK80" s="108">
        <f t="shared" si="69"/>
        <v>0</v>
      </c>
      <c r="AL80" s="109">
        <f t="shared" si="70"/>
        <v>0</v>
      </c>
      <c r="AM80" s="106"/>
      <c r="AN80" s="93"/>
      <c r="AO80" s="108">
        <v>0</v>
      </c>
      <c r="AP80" s="108">
        <v>0</v>
      </c>
      <c r="AQ80" s="108">
        <f aca="true" t="shared" si="77" ref="AQ80:AQ93">AR80-AN80-AO80-AP80</f>
        <v>0</v>
      </c>
      <c r="AR80" s="109">
        <f aca="true" t="shared" si="78" ref="AR80:AR93">AM80*25</f>
        <v>0</v>
      </c>
      <c r="AS80" s="110">
        <v>5</v>
      </c>
      <c r="AT80" s="93">
        <v>30</v>
      </c>
      <c r="AU80" s="108">
        <v>15</v>
      </c>
      <c r="AV80" s="108">
        <v>4</v>
      </c>
      <c r="AW80" s="108">
        <f aca="true" t="shared" si="79" ref="AW80:AW93">AX80-AT80-AU80-AV80</f>
        <v>76</v>
      </c>
      <c r="AX80" s="109">
        <f aca="true" t="shared" si="80" ref="AX80:AX93">AS80*25</f>
        <v>125</v>
      </c>
      <c r="AY80" s="106"/>
      <c r="AZ80" s="93"/>
      <c r="BA80" s="108">
        <v>0</v>
      </c>
      <c r="BB80" s="108">
        <v>0</v>
      </c>
      <c r="BC80" s="108">
        <f t="shared" si="75"/>
        <v>0</v>
      </c>
      <c r="BD80" s="109">
        <f aca="true" t="shared" si="81" ref="BD80:BD93">AY80*25</f>
        <v>0</v>
      </c>
    </row>
    <row r="81" spans="1:56" s="120" customFormat="1" ht="15">
      <c r="A81" s="99" t="s">
        <v>160</v>
      </c>
      <c r="B81" s="98" t="s">
        <v>11</v>
      </c>
      <c r="C81" s="106">
        <f t="shared" si="60"/>
        <v>4</v>
      </c>
      <c r="D81" s="93">
        <f t="shared" si="60"/>
        <v>15</v>
      </c>
      <c r="E81" s="93">
        <f t="shared" si="60"/>
        <v>15</v>
      </c>
      <c r="F81" s="93">
        <f t="shared" si="60"/>
        <v>4</v>
      </c>
      <c r="G81" s="93">
        <f t="shared" si="60"/>
        <v>66</v>
      </c>
      <c r="H81" s="112">
        <f t="shared" si="60"/>
        <v>100</v>
      </c>
      <c r="I81" s="110"/>
      <c r="J81" s="93"/>
      <c r="K81" s="108">
        <v>0</v>
      </c>
      <c r="L81" s="108">
        <v>0</v>
      </c>
      <c r="M81" s="108">
        <f t="shared" si="61"/>
        <v>0</v>
      </c>
      <c r="N81" s="109">
        <f t="shared" si="62"/>
        <v>0</v>
      </c>
      <c r="O81" s="106"/>
      <c r="P81" s="93"/>
      <c r="Q81" s="108">
        <v>0</v>
      </c>
      <c r="R81" s="108">
        <v>0</v>
      </c>
      <c r="S81" s="108">
        <f t="shared" si="63"/>
        <v>0</v>
      </c>
      <c r="T81" s="109">
        <f t="shared" si="64"/>
        <v>0</v>
      </c>
      <c r="U81" s="110">
        <v>0</v>
      </c>
      <c r="V81" s="93">
        <v>0</v>
      </c>
      <c r="W81" s="108">
        <v>0</v>
      </c>
      <c r="X81" s="108">
        <v>0</v>
      </c>
      <c r="Y81" s="108">
        <f t="shared" si="65"/>
        <v>0</v>
      </c>
      <c r="Z81" s="109">
        <f t="shared" si="66"/>
        <v>0</v>
      </c>
      <c r="AA81" s="106">
        <v>4</v>
      </c>
      <c r="AB81" s="93">
        <v>15</v>
      </c>
      <c r="AC81" s="108">
        <v>15</v>
      </c>
      <c r="AD81" s="108">
        <v>4</v>
      </c>
      <c r="AE81" s="108">
        <f t="shared" si="67"/>
        <v>66</v>
      </c>
      <c r="AF81" s="109">
        <f t="shared" si="68"/>
        <v>100</v>
      </c>
      <c r="AG81" s="110"/>
      <c r="AH81" s="93"/>
      <c r="AI81" s="108">
        <v>0</v>
      </c>
      <c r="AJ81" s="108">
        <v>0</v>
      </c>
      <c r="AK81" s="108">
        <f t="shared" si="69"/>
        <v>0</v>
      </c>
      <c r="AL81" s="109">
        <f t="shared" si="70"/>
        <v>0</v>
      </c>
      <c r="AM81" s="106"/>
      <c r="AN81" s="93"/>
      <c r="AO81" s="108">
        <v>0</v>
      </c>
      <c r="AP81" s="108">
        <v>0</v>
      </c>
      <c r="AQ81" s="108">
        <f t="shared" si="77"/>
        <v>0</v>
      </c>
      <c r="AR81" s="109">
        <f t="shared" si="78"/>
        <v>0</v>
      </c>
      <c r="AS81" s="110"/>
      <c r="AT81" s="93"/>
      <c r="AU81" s="108">
        <v>0</v>
      </c>
      <c r="AV81" s="108">
        <v>0</v>
      </c>
      <c r="AW81" s="108">
        <f t="shared" si="79"/>
        <v>0</v>
      </c>
      <c r="AX81" s="109">
        <f t="shared" si="80"/>
        <v>0</v>
      </c>
      <c r="AY81" s="106"/>
      <c r="AZ81" s="93"/>
      <c r="BA81" s="108">
        <v>0</v>
      </c>
      <c r="BB81" s="108">
        <v>0</v>
      </c>
      <c r="BC81" s="108">
        <f t="shared" si="75"/>
        <v>0</v>
      </c>
      <c r="BD81" s="109">
        <f t="shared" si="81"/>
        <v>0</v>
      </c>
    </row>
    <row r="82" spans="1:56" s="120" customFormat="1" ht="15">
      <c r="A82" s="99" t="s">
        <v>161</v>
      </c>
      <c r="B82" s="124" t="s">
        <v>50</v>
      </c>
      <c r="C82" s="117">
        <f t="shared" si="60"/>
        <v>5</v>
      </c>
      <c r="D82" s="118">
        <f t="shared" si="60"/>
        <v>15</v>
      </c>
      <c r="E82" s="93">
        <f t="shared" si="60"/>
        <v>30</v>
      </c>
      <c r="F82" s="93">
        <f t="shared" si="60"/>
        <v>5</v>
      </c>
      <c r="G82" s="118">
        <f t="shared" si="60"/>
        <v>75</v>
      </c>
      <c r="H82" s="109">
        <f t="shared" si="60"/>
        <v>125</v>
      </c>
      <c r="I82" s="110"/>
      <c r="J82" s="93"/>
      <c r="K82" s="108">
        <v>0</v>
      </c>
      <c r="L82" s="108">
        <v>0</v>
      </c>
      <c r="M82" s="108">
        <f t="shared" si="61"/>
        <v>0</v>
      </c>
      <c r="N82" s="109">
        <f t="shared" si="62"/>
        <v>0</v>
      </c>
      <c r="O82" s="106"/>
      <c r="P82" s="93"/>
      <c r="Q82" s="108">
        <v>0</v>
      </c>
      <c r="R82" s="108">
        <v>0</v>
      </c>
      <c r="S82" s="108">
        <f t="shared" si="63"/>
        <v>0</v>
      </c>
      <c r="T82" s="109">
        <f t="shared" si="64"/>
        <v>0</v>
      </c>
      <c r="U82" s="110"/>
      <c r="V82" s="93"/>
      <c r="W82" s="108">
        <v>0</v>
      </c>
      <c r="X82" s="108">
        <v>0</v>
      </c>
      <c r="Y82" s="108">
        <f t="shared" si="65"/>
        <v>0</v>
      </c>
      <c r="Z82" s="109">
        <f t="shared" si="66"/>
        <v>0</v>
      </c>
      <c r="AA82" s="106">
        <v>5</v>
      </c>
      <c r="AB82" s="93">
        <v>15</v>
      </c>
      <c r="AC82" s="108">
        <v>30</v>
      </c>
      <c r="AD82" s="108">
        <v>5</v>
      </c>
      <c r="AE82" s="108">
        <f t="shared" si="67"/>
        <v>75</v>
      </c>
      <c r="AF82" s="109">
        <f t="shared" si="68"/>
        <v>125</v>
      </c>
      <c r="AG82" s="117"/>
      <c r="AH82" s="118"/>
      <c r="AI82" s="108">
        <v>0</v>
      </c>
      <c r="AJ82" s="108">
        <v>0</v>
      </c>
      <c r="AK82" s="108">
        <f t="shared" si="69"/>
        <v>0</v>
      </c>
      <c r="AL82" s="109">
        <f t="shared" si="70"/>
        <v>0</v>
      </c>
      <c r="AM82" s="117">
        <v>0</v>
      </c>
      <c r="AN82" s="118">
        <v>0</v>
      </c>
      <c r="AO82" s="108">
        <v>0</v>
      </c>
      <c r="AP82" s="108">
        <v>0</v>
      </c>
      <c r="AQ82" s="108">
        <f t="shared" si="77"/>
        <v>0</v>
      </c>
      <c r="AR82" s="109">
        <f t="shared" si="78"/>
        <v>0</v>
      </c>
      <c r="AS82" s="119"/>
      <c r="AT82" s="118"/>
      <c r="AU82" s="108">
        <v>0</v>
      </c>
      <c r="AV82" s="108">
        <v>0</v>
      </c>
      <c r="AW82" s="108">
        <f t="shared" si="79"/>
        <v>0</v>
      </c>
      <c r="AX82" s="109">
        <f t="shared" si="80"/>
        <v>0</v>
      </c>
      <c r="AY82" s="106"/>
      <c r="AZ82" s="93"/>
      <c r="BA82" s="108">
        <v>0</v>
      </c>
      <c r="BB82" s="108">
        <v>0</v>
      </c>
      <c r="BC82" s="108">
        <f t="shared" si="75"/>
        <v>0</v>
      </c>
      <c r="BD82" s="109">
        <f t="shared" si="81"/>
        <v>0</v>
      </c>
    </row>
    <row r="83" spans="1:56" s="120" customFormat="1" ht="15">
      <c r="A83" s="99" t="s">
        <v>170</v>
      </c>
      <c r="B83" s="125" t="s">
        <v>64</v>
      </c>
      <c r="C83" s="117">
        <f t="shared" si="60"/>
        <v>5</v>
      </c>
      <c r="D83" s="118">
        <f t="shared" si="60"/>
        <v>30</v>
      </c>
      <c r="E83" s="93">
        <f t="shared" si="60"/>
        <v>15</v>
      </c>
      <c r="F83" s="93">
        <f t="shared" si="60"/>
        <v>4</v>
      </c>
      <c r="G83" s="118">
        <f t="shared" si="60"/>
        <v>76</v>
      </c>
      <c r="H83" s="109">
        <f t="shared" si="60"/>
        <v>125</v>
      </c>
      <c r="I83" s="110"/>
      <c r="J83" s="93"/>
      <c r="K83" s="108">
        <v>0</v>
      </c>
      <c r="L83" s="108">
        <v>0</v>
      </c>
      <c r="M83" s="108">
        <f t="shared" si="61"/>
        <v>0</v>
      </c>
      <c r="N83" s="109">
        <f t="shared" si="62"/>
        <v>0</v>
      </c>
      <c r="O83" s="106"/>
      <c r="P83" s="93"/>
      <c r="Q83" s="108">
        <v>0</v>
      </c>
      <c r="R83" s="108">
        <v>0</v>
      </c>
      <c r="S83" s="108">
        <f t="shared" si="63"/>
        <v>0</v>
      </c>
      <c r="T83" s="109">
        <f t="shared" si="64"/>
        <v>0</v>
      </c>
      <c r="U83" s="110"/>
      <c r="V83" s="93"/>
      <c r="W83" s="108">
        <v>0</v>
      </c>
      <c r="X83" s="108">
        <v>0</v>
      </c>
      <c r="Y83" s="108">
        <f t="shared" si="65"/>
        <v>0</v>
      </c>
      <c r="Z83" s="109">
        <f t="shared" si="66"/>
        <v>0</v>
      </c>
      <c r="AA83" s="106"/>
      <c r="AB83" s="93"/>
      <c r="AC83" s="108">
        <v>0</v>
      </c>
      <c r="AD83" s="108">
        <v>0</v>
      </c>
      <c r="AE83" s="108">
        <f t="shared" si="67"/>
        <v>0</v>
      </c>
      <c r="AF83" s="109">
        <f t="shared" si="68"/>
        <v>0</v>
      </c>
      <c r="AG83" s="110"/>
      <c r="AH83" s="93"/>
      <c r="AI83" s="108">
        <v>0</v>
      </c>
      <c r="AJ83" s="108">
        <v>0</v>
      </c>
      <c r="AK83" s="108">
        <f t="shared" si="69"/>
        <v>0</v>
      </c>
      <c r="AL83" s="109">
        <f t="shared" si="70"/>
        <v>0</v>
      </c>
      <c r="AM83" s="119">
        <v>0</v>
      </c>
      <c r="AN83" s="118">
        <v>0</v>
      </c>
      <c r="AO83" s="108">
        <v>0</v>
      </c>
      <c r="AP83" s="108">
        <v>0</v>
      </c>
      <c r="AQ83" s="108">
        <f t="shared" si="77"/>
        <v>0</v>
      </c>
      <c r="AR83" s="109">
        <f t="shared" si="78"/>
        <v>0</v>
      </c>
      <c r="AS83" s="110">
        <v>5</v>
      </c>
      <c r="AT83" s="93">
        <v>30</v>
      </c>
      <c r="AU83" s="108">
        <v>15</v>
      </c>
      <c r="AV83" s="108">
        <v>4</v>
      </c>
      <c r="AW83" s="108">
        <f t="shared" si="79"/>
        <v>76</v>
      </c>
      <c r="AX83" s="109">
        <f t="shared" si="80"/>
        <v>125</v>
      </c>
      <c r="AY83" s="106"/>
      <c r="AZ83" s="93"/>
      <c r="BA83" s="108">
        <v>0</v>
      </c>
      <c r="BB83" s="108">
        <v>0</v>
      </c>
      <c r="BC83" s="108">
        <f t="shared" si="75"/>
        <v>0</v>
      </c>
      <c r="BD83" s="109">
        <f t="shared" si="81"/>
        <v>0</v>
      </c>
    </row>
    <row r="84" spans="1:56" s="120" customFormat="1" ht="15">
      <c r="A84" s="99" t="s">
        <v>171</v>
      </c>
      <c r="B84" s="122" t="s">
        <v>73</v>
      </c>
      <c r="C84" s="106">
        <f t="shared" si="60"/>
        <v>5</v>
      </c>
      <c r="D84" s="93">
        <f t="shared" si="60"/>
        <v>30</v>
      </c>
      <c r="E84" s="93">
        <f t="shared" si="60"/>
        <v>15</v>
      </c>
      <c r="F84" s="93">
        <f t="shared" si="60"/>
        <v>4</v>
      </c>
      <c r="G84" s="93">
        <f t="shared" si="60"/>
        <v>76</v>
      </c>
      <c r="H84" s="112">
        <f t="shared" si="60"/>
        <v>125</v>
      </c>
      <c r="I84" s="110"/>
      <c r="J84" s="93"/>
      <c r="K84" s="108">
        <v>0</v>
      </c>
      <c r="L84" s="108">
        <v>0</v>
      </c>
      <c r="M84" s="108">
        <f t="shared" si="61"/>
        <v>0</v>
      </c>
      <c r="N84" s="109">
        <f t="shared" si="62"/>
        <v>0</v>
      </c>
      <c r="O84" s="106"/>
      <c r="P84" s="93"/>
      <c r="Q84" s="108">
        <v>0</v>
      </c>
      <c r="R84" s="108">
        <v>0</v>
      </c>
      <c r="S84" s="108">
        <f t="shared" si="63"/>
        <v>0</v>
      </c>
      <c r="T84" s="109">
        <f t="shared" si="64"/>
        <v>0</v>
      </c>
      <c r="U84" s="110"/>
      <c r="V84" s="93"/>
      <c r="W84" s="108">
        <v>0</v>
      </c>
      <c r="X84" s="108">
        <v>0</v>
      </c>
      <c r="Y84" s="108">
        <f t="shared" si="65"/>
        <v>0</v>
      </c>
      <c r="Z84" s="109">
        <f t="shared" si="66"/>
        <v>0</v>
      </c>
      <c r="AA84" s="106"/>
      <c r="AB84" s="93"/>
      <c r="AC84" s="108">
        <v>0</v>
      </c>
      <c r="AD84" s="108">
        <v>0</v>
      </c>
      <c r="AE84" s="108">
        <f t="shared" si="67"/>
        <v>0</v>
      </c>
      <c r="AF84" s="109">
        <f t="shared" si="68"/>
        <v>0</v>
      </c>
      <c r="AG84" s="110"/>
      <c r="AH84" s="93"/>
      <c r="AI84" s="108">
        <v>0</v>
      </c>
      <c r="AJ84" s="108">
        <v>0</v>
      </c>
      <c r="AK84" s="108">
        <f t="shared" si="69"/>
        <v>0</v>
      </c>
      <c r="AL84" s="109">
        <f t="shared" si="70"/>
        <v>0</v>
      </c>
      <c r="AM84" s="119">
        <v>5</v>
      </c>
      <c r="AN84" s="118">
        <v>30</v>
      </c>
      <c r="AO84" s="108">
        <v>15</v>
      </c>
      <c r="AP84" s="108">
        <v>4</v>
      </c>
      <c r="AQ84" s="108">
        <f t="shared" si="77"/>
        <v>76</v>
      </c>
      <c r="AR84" s="109">
        <f t="shared" si="78"/>
        <v>125</v>
      </c>
      <c r="AS84" s="110"/>
      <c r="AT84" s="93"/>
      <c r="AU84" s="108">
        <v>0</v>
      </c>
      <c r="AV84" s="108">
        <v>0</v>
      </c>
      <c r="AW84" s="108">
        <f t="shared" si="79"/>
        <v>0</v>
      </c>
      <c r="AX84" s="109">
        <f t="shared" si="80"/>
        <v>0</v>
      </c>
      <c r="AY84" s="117">
        <v>0</v>
      </c>
      <c r="AZ84" s="118">
        <v>0</v>
      </c>
      <c r="BA84" s="108">
        <v>0</v>
      </c>
      <c r="BB84" s="108">
        <v>0</v>
      </c>
      <c r="BC84" s="108">
        <f t="shared" si="75"/>
        <v>0</v>
      </c>
      <c r="BD84" s="109">
        <f t="shared" si="81"/>
        <v>0</v>
      </c>
    </row>
    <row r="85" spans="1:56" s="120" customFormat="1" ht="15">
      <c r="A85" s="99" t="s">
        <v>172</v>
      </c>
      <c r="B85" s="122" t="s">
        <v>68</v>
      </c>
      <c r="C85" s="117">
        <f t="shared" si="60"/>
        <v>5</v>
      </c>
      <c r="D85" s="118">
        <f t="shared" si="60"/>
        <v>30</v>
      </c>
      <c r="E85" s="93">
        <f t="shared" si="60"/>
        <v>15</v>
      </c>
      <c r="F85" s="93">
        <f t="shared" si="60"/>
        <v>4</v>
      </c>
      <c r="G85" s="118">
        <f t="shared" si="60"/>
        <v>76</v>
      </c>
      <c r="H85" s="109">
        <f t="shared" si="60"/>
        <v>125</v>
      </c>
      <c r="I85" s="110"/>
      <c r="J85" s="93"/>
      <c r="K85" s="108">
        <v>0</v>
      </c>
      <c r="L85" s="108">
        <v>0</v>
      </c>
      <c r="M85" s="108">
        <f t="shared" si="61"/>
        <v>0</v>
      </c>
      <c r="N85" s="109">
        <f t="shared" si="62"/>
        <v>0</v>
      </c>
      <c r="O85" s="106"/>
      <c r="P85" s="93"/>
      <c r="Q85" s="108">
        <v>0</v>
      </c>
      <c r="R85" s="108">
        <v>0</v>
      </c>
      <c r="S85" s="108">
        <f t="shared" si="63"/>
        <v>0</v>
      </c>
      <c r="T85" s="109">
        <f t="shared" si="64"/>
        <v>0</v>
      </c>
      <c r="U85" s="119"/>
      <c r="V85" s="118"/>
      <c r="W85" s="108">
        <v>0</v>
      </c>
      <c r="X85" s="108">
        <v>0</v>
      </c>
      <c r="Y85" s="108">
        <f t="shared" si="65"/>
        <v>0</v>
      </c>
      <c r="Z85" s="109">
        <f t="shared" si="66"/>
        <v>0</v>
      </c>
      <c r="AA85" s="117"/>
      <c r="AB85" s="118"/>
      <c r="AC85" s="108">
        <v>0</v>
      </c>
      <c r="AD85" s="108">
        <v>0</v>
      </c>
      <c r="AE85" s="108">
        <f t="shared" si="67"/>
        <v>0</v>
      </c>
      <c r="AF85" s="109">
        <f t="shared" si="68"/>
        <v>0</v>
      </c>
      <c r="AG85" s="110"/>
      <c r="AH85" s="93"/>
      <c r="AI85" s="108">
        <v>0</v>
      </c>
      <c r="AJ85" s="108">
        <v>0</v>
      </c>
      <c r="AK85" s="108">
        <f t="shared" si="69"/>
        <v>0</v>
      </c>
      <c r="AL85" s="109">
        <f t="shared" si="70"/>
        <v>0</v>
      </c>
      <c r="AM85" s="119"/>
      <c r="AN85" s="118"/>
      <c r="AO85" s="108">
        <v>0</v>
      </c>
      <c r="AP85" s="108">
        <v>0</v>
      </c>
      <c r="AQ85" s="108">
        <f t="shared" si="77"/>
        <v>0</v>
      </c>
      <c r="AR85" s="109">
        <f t="shared" si="78"/>
        <v>0</v>
      </c>
      <c r="AS85" s="110">
        <v>0</v>
      </c>
      <c r="AT85" s="93">
        <v>0</v>
      </c>
      <c r="AU85" s="108">
        <v>0</v>
      </c>
      <c r="AV85" s="108">
        <v>0</v>
      </c>
      <c r="AW85" s="108">
        <f t="shared" si="79"/>
        <v>0</v>
      </c>
      <c r="AX85" s="109">
        <f t="shared" si="80"/>
        <v>0</v>
      </c>
      <c r="AY85" s="117">
        <v>5</v>
      </c>
      <c r="AZ85" s="118">
        <v>30</v>
      </c>
      <c r="BA85" s="108">
        <v>15</v>
      </c>
      <c r="BB85" s="108">
        <v>4</v>
      </c>
      <c r="BC85" s="108">
        <f t="shared" si="75"/>
        <v>76</v>
      </c>
      <c r="BD85" s="109">
        <f t="shared" si="81"/>
        <v>125</v>
      </c>
    </row>
    <row r="86" spans="1:56" s="120" customFormat="1" ht="15">
      <c r="A86" s="99" t="s">
        <v>173</v>
      </c>
      <c r="B86" s="124" t="s">
        <v>69</v>
      </c>
      <c r="C86" s="117">
        <f t="shared" si="60"/>
        <v>7</v>
      </c>
      <c r="D86" s="118">
        <f t="shared" si="60"/>
        <v>45</v>
      </c>
      <c r="E86" s="93">
        <f t="shared" si="60"/>
        <v>30</v>
      </c>
      <c r="F86" s="93">
        <f t="shared" si="60"/>
        <v>5</v>
      </c>
      <c r="G86" s="118">
        <f t="shared" si="60"/>
        <v>95</v>
      </c>
      <c r="H86" s="109">
        <f t="shared" si="60"/>
        <v>175</v>
      </c>
      <c r="I86" s="110"/>
      <c r="J86" s="93"/>
      <c r="K86" s="108">
        <v>0</v>
      </c>
      <c r="L86" s="108">
        <v>0</v>
      </c>
      <c r="M86" s="108">
        <f t="shared" si="61"/>
        <v>0</v>
      </c>
      <c r="N86" s="109">
        <f t="shared" si="62"/>
        <v>0</v>
      </c>
      <c r="O86" s="106"/>
      <c r="P86" s="93"/>
      <c r="Q86" s="108">
        <v>0</v>
      </c>
      <c r="R86" s="108">
        <v>0</v>
      </c>
      <c r="S86" s="108">
        <f t="shared" si="63"/>
        <v>0</v>
      </c>
      <c r="T86" s="109">
        <f t="shared" si="64"/>
        <v>0</v>
      </c>
      <c r="U86" s="119"/>
      <c r="V86" s="118"/>
      <c r="W86" s="108">
        <v>0</v>
      </c>
      <c r="X86" s="108">
        <v>0</v>
      </c>
      <c r="Y86" s="108">
        <f t="shared" si="65"/>
        <v>0</v>
      </c>
      <c r="Z86" s="109">
        <f t="shared" si="66"/>
        <v>0</v>
      </c>
      <c r="AA86" s="117"/>
      <c r="AB86" s="118"/>
      <c r="AC86" s="108">
        <v>0</v>
      </c>
      <c r="AD86" s="108">
        <v>0</v>
      </c>
      <c r="AE86" s="108">
        <f t="shared" si="67"/>
        <v>0</v>
      </c>
      <c r="AF86" s="109">
        <f t="shared" si="68"/>
        <v>0</v>
      </c>
      <c r="AG86" s="110"/>
      <c r="AH86" s="93"/>
      <c r="AI86" s="108">
        <v>0</v>
      </c>
      <c r="AJ86" s="108">
        <v>0</v>
      </c>
      <c r="AK86" s="108">
        <f t="shared" si="69"/>
        <v>0</v>
      </c>
      <c r="AL86" s="109">
        <f t="shared" si="70"/>
        <v>0</v>
      </c>
      <c r="AM86" s="119"/>
      <c r="AN86" s="118"/>
      <c r="AO86" s="108">
        <v>0</v>
      </c>
      <c r="AP86" s="108">
        <v>0</v>
      </c>
      <c r="AQ86" s="108">
        <f t="shared" si="77"/>
        <v>0</v>
      </c>
      <c r="AR86" s="109">
        <f t="shared" si="78"/>
        <v>0</v>
      </c>
      <c r="AS86" s="110">
        <v>0</v>
      </c>
      <c r="AT86" s="93">
        <v>0</v>
      </c>
      <c r="AU86" s="108">
        <v>0</v>
      </c>
      <c r="AV86" s="108">
        <v>0</v>
      </c>
      <c r="AW86" s="108">
        <f t="shared" si="79"/>
        <v>0</v>
      </c>
      <c r="AX86" s="109">
        <f t="shared" si="80"/>
        <v>0</v>
      </c>
      <c r="AY86" s="117">
        <v>7</v>
      </c>
      <c r="AZ86" s="118">
        <v>45</v>
      </c>
      <c r="BA86" s="108">
        <v>30</v>
      </c>
      <c r="BB86" s="108">
        <v>5</v>
      </c>
      <c r="BC86" s="108">
        <f t="shared" si="75"/>
        <v>95</v>
      </c>
      <c r="BD86" s="109">
        <f t="shared" si="81"/>
        <v>175</v>
      </c>
    </row>
    <row r="87" spans="1:56" s="120" customFormat="1" ht="15">
      <c r="A87" s="99" t="s">
        <v>174</v>
      </c>
      <c r="B87" s="124" t="s">
        <v>74</v>
      </c>
      <c r="C87" s="117">
        <f t="shared" si="60"/>
        <v>5</v>
      </c>
      <c r="D87" s="118">
        <f t="shared" si="60"/>
        <v>30</v>
      </c>
      <c r="E87" s="93">
        <f t="shared" si="60"/>
        <v>15</v>
      </c>
      <c r="F87" s="93">
        <f t="shared" si="60"/>
        <v>4</v>
      </c>
      <c r="G87" s="118">
        <f t="shared" si="60"/>
        <v>76</v>
      </c>
      <c r="H87" s="109">
        <f t="shared" si="60"/>
        <v>125</v>
      </c>
      <c r="I87" s="110"/>
      <c r="J87" s="93"/>
      <c r="K87" s="108">
        <v>0</v>
      </c>
      <c r="L87" s="108">
        <v>0</v>
      </c>
      <c r="M87" s="108">
        <f t="shared" si="61"/>
        <v>0</v>
      </c>
      <c r="N87" s="109">
        <f t="shared" si="62"/>
        <v>0</v>
      </c>
      <c r="O87" s="106"/>
      <c r="P87" s="93"/>
      <c r="Q87" s="108">
        <v>0</v>
      </c>
      <c r="R87" s="108">
        <v>0</v>
      </c>
      <c r="S87" s="108">
        <f t="shared" si="63"/>
        <v>0</v>
      </c>
      <c r="T87" s="109">
        <f t="shared" si="64"/>
        <v>0</v>
      </c>
      <c r="U87" s="119"/>
      <c r="V87" s="118"/>
      <c r="W87" s="108">
        <v>0</v>
      </c>
      <c r="X87" s="108">
        <v>0</v>
      </c>
      <c r="Y87" s="108">
        <f t="shared" si="65"/>
        <v>0</v>
      </c>
      <c r="Z87" s="109">
        <f t="shared" si="66"/>
        <v>0</v>
      </c>
      <c r="AA87" s="117"/>
      <c r="AB87" s="118"/>
      <c r="AC87" s="108">
        <v>0</v>
      </c>
      <c r="AD87" s="108">
        <v>0</v>
      </c>
      <c r="AE87" s="108">
        <f t="shared" si="67"/>
        <v>0</v>
      </c>
      <c r="AF87" s="109">
        <f t="shared" si="68"/>
        <v>0</v>
      </c>
      <c r="AG87" s="110"/>
      <c r="AH87" s="93"/>
      <c r="AI87" s="108">
        <v>0</v>
      </c>
      <c r="AJ87" s="108">
        <v>0</v>
      </c>
      <c r="AK87" s="108">
        <f t="shared" si="69"/>
        <v>0</v>
      </c>
      <c r="AL87" s="109">
        <f t="shared" si="70"/>
        <v>0</v>
      </c>
      <c r="AM87" s="117"/>
      <c r="AN87" s="118"/>
      <c r="AO87" s="108">
        <v>0</v>
      </c>
      <c r="AP87" s="108">
        <v>0</v>
      </c>
      <c r="AQ87" s="108">
        <f t="shared" si="77"/>
        <v>0</v>
      </c>
      <c r="AR87" s="109">
        <f t="shared" si="78"/>
        <v>0</v>
      </c>
      <c r="AS87" s="119">
        <v>5</v>
      </c>
      <c r="AT87" s="118">
        <v>30</v>
      </c>
      <c r="AU87" s="108">
        <v>15</v>
      </c>
      <c r="AV87" s="108">
        <v>4</v>
      </c>
      <c r="AW87" s="108">
        <f t="shared" si="79"/>
        <v>76</v>
      </c>
      <c r="AX87" s="109">
        <f t="shared" si="80"/>
        <v>125</v>
      </c>
      <c r="AY87" s="117"/>
      <c r="AZ87" s="118"/>
      <c r="BA87" s="108">
        <v>0</v>
      </c>
      <c r="BB87" s="108">
        <v>0</v>
      </c>
      <c r="BC87" s="108">
        <f t="shared" si="75"/>
        <v>0</v>
      </c>
      <c r="BD87" s="109">
        <f t="shared" si="81"/>
        <v>0</v>
      </c>
    </row>
    <row r="88" spans="1:56" s="120" customFormat="1" ht="15">
      <c r="A88" s="99" t="s">
        <v>175</v>
      </c>
      <c r="B88" s="126" t="s">
        <v>67</v>
      </c>
      <c r="C88" s="117">
        <f t="shared" si="60"/>
        <v>5</v>
      </c>
      <c r="D88" s="118">
        <f t="shared" si="60"/>
        <v>15</v>
      </c>
      <c r="E88" s="93">
        <f t="shared" si="60"/>
        <v>30</v>
      </c>
      <c r="F88" s="93">
        <f t="shared" si="60"/>
        <v>5</v>
      </c>
      <c r="G88" s="118">
        <f t="shared" si="60"/>
        <v>75</v>
      </c>
      <c r="H88" s="109">
        <f t="shared" si="60"/>
        <v>125</v>
      </c>
      <c r="I88" s="110"/>
      <c r="J88" s="93"/>
      <c r="K88" s="108">
        <v>0</v>
      </c>
      <c r="L88" s="108">
        <v>0</v>
      </c>
      <c r="M88" s="108">
        <f t="shared" si="61"/>
        <v>0</v>
      </c>
      <c r="N88" s="109">
        <f t="shared" si="62"/>
        <v>0</v>
      </c>
      <c r="O88" s="106"/>
      <c r="P88" s="93"/>
      <c r="Q88" s="108">
        <v>0</v>
      </c>
      <c r="R88" s="108">
        <v>0</v>
      </c>
      <c r="S88" s="108">
        <f t="shared" si="63"/>
        <v>0</v>
      </c>
      <c r="T88" s="109">
        <f t="shared" si="64"/>
        <v>0</v>
      </c>
      <c r="U88" s="119"/>
      <c r="V88" s="118"/>
      <c r="W88" s="108">
        <v>0</v>
      </c>
      <c r="X88" s="108">
        <v>0</v>
      </c>
      <c r="Y88" s="108">
        <f t="shared" si="65"/>
        <v>0</v>
      </c>
      <c r="Z88" s="109">
        <f t="shared" si="66"/>
        <v>0</v>
      </c>
      <c r="AA88" s="117"/>
      <c r="AB88" s="118"/>
      <c r="AC88" s="108">
        <v>0</v>
      </c>
      <c r="AD88" s="108">
        <v>0</v>
      </c>
      <c r="AE88" s="108">
        <f t="shared" si="67"/>
        <v>0</v>
      </c>
      <c r="AF88" s="109">
        <f t="shared" si="68"/>
        <v>0</v>
      </c>
      <c r="AG88" s="119"/>
      <c r="AH88" s="118"/>
      <c r="AI88" s="108">
        <v>0</v>
      </c>
      <c r="AJ88" s="108">
        <v>0</v>
      </c>
      <c r="AK88" s="108">
        <f t="shared" si="69"/>
        <v>0</v>
      </c>
      <c r="AL88" s="109">
        <f t="shared" si="70"/>
        <v>0</v>
      </c>
      <c r="AM88" s="117">
        <v>5</v>
      </c>
      <c r="AN88" s="118">
        <v>15</v>
      </c>
      <c r="AO88" s="108">
        <v>30</v>
      </c>
      <c r="AP88" s="108">
        <v>5</v>
      </c>
      <c r="AQ88" s="108">
        <f t="shared" si="77"/>
        <v>75</v>
      </c>
      <c r="AR88" s="109">
        <f t="shared" si="78"/>
        <v>125</v>
      </c>
      <c r="AS88" s="119"/>
      <c r="AT88" s="118"/>
      <c r="AU88" s="108">
        <v>0</v>
      </c>
      <c r="AV88" s="108">
        <v>0</v>
      </c>
      <c r="AW88" s="108">
        <f t="shared" si="79"/>
        <v>0</v>
      </c>
      <c r="AX88" s="109">
        <f t="shared" si="80"/>
        <v>0</v>
      </c>
      <c r="AY88" s="106"/>
      <c r="AZ88" s="118"/>
      <c r="BA88" s="108">
        <v>0</v>
      </c>
      <c r="BB88" s="108">
        <v>0</v>
      </c>
      <c r="BC88" s="108">
        <f t="shared" si="75"/>
        <v>0</v>
      </c>
      <c r="BD88" s="109">
        <f t="shared" si="81"/>
        <v>0</v>
      </c>
    </row>
    <row r="89" spans="1:56" s="120" customFormat="1" ht="15">
      <c r="A89" s="99" t="s">
        <v>176</v>
      </c>
      <c r="B89" s="124" t="s">
        <v>65</v>
      </c>
      <c r="C89" s="106">
        <f t="shared" si="60"/>
        <v>5</v>
      </c>
      <c r="D89" s="93">
        <f t="shared" si="60"/>
        <v>15</v>
      </c>
      <c r="E89" s="93">
        <f t="shared" si="60"/>
        <v>30</v>
      </c>
      <c r="F89" s="93">
        <f t="shared" si="60"/>
        <v>5</v>
      </c>
      <c r="G89" s="93">
        <f t="shared" si="60"/>
        <v>75</v>
      </c>
      <c r="H89" s="107">
        <f t="shared" si="60"/>
        <v>125</v>
      </c>
      <c r="I89" s="127"/>
      <c r="J89" s="128"/>
      <c r="K89" s="108">
        <v>0</v>
      </c>
      <c r="L89" s="108">
        <v>0</v>
      </c>
      <c r="M89" s="108">
        <f t="shared" si="61"/>
        <v>0</v>
      </c>
      <c r="N89" s="109">
        <f t="shared" si="62"/>
        <v>0</v>
      </c>
      <c r="O89" s="129"/>
      <c r="P89" s="130"/>
      <c r="Q89" s="108">
        <v>0</v>
      </c>
      <c r="R89" s="108">
        <v>0</v>
      </c>
      <c r="S89" s="108">
        <f t="shared" si="63"/>
        <v>0</v>
      </c>
      <c r="T89" s="109">
        <f t="shared" si="64"/>
        <v>0</v>
      </c>
      <c r="U89" s="131"/>
      <c r="V89" s="130"/>
      <c r="W89" s="108">
        <v>0</v>
      </c>
      <c r="X89" s="108">
        <v>0</v>
      </c>
      <c r="Y89" s="108">
        <f t="shared" si="65"/>
        <v>0</v>
      </c>
      <c r="Z89" s="109">
        <f t="shared" si="66"/>
        <v>0</v>
      </c>
      <c r="AA89" s="117"/>
      <c r="AB89" s="118"/>
      <c r="AC89" s="108">
        <v>0</v>
      </c>
      <c r="AD89" s="108">
        <v>0</v>
      </c>
      <c r="AE89" s="108">
        <f t="shared" si="67"/>
        <v>0</v>
      </c>
      <c r="AF89" s="109">
        <f t="shared" si="68"/>
        <v>0</v>
      </c>
      <c r="AG89" s="119">
        <v>5</v>
      </c>
      <c r="AH89" s="118">
        <v>15</v>
      </c>
      <c r="AI89" s="108">
        <v>30</v>
      </c>
      <c r="AJ89" s="108">
        <v>5</v>
      </c>
      <c r="AK89" s="108">
        <f t="shared" si="69"/>
        <v>75</v>
      </c>
      <c r="AL89" s="109">
        <f t="shared" si="70"/>
        <v>125</v>
      </c>
      <c r="AM89" s="127"/>
      <c r="AN89" s="128"/>
      <c r="AO89" s="108">
        <v>0</v>
      </c>
      <c r="AP89" s="108">
        <v>0</v>
      </c>
      <c r="AQ89" s="108">
        <f t="shared" si="77"/>
        <v>0</v>
      </c>
      <c r="AR89" s="109">
        <f t="shared" si="78"/>
        <v>0</v>
      </c>
      <c r="AS89" s="132"/>
      <c r="AT89" s="128"/>
      <c r="AU89" s="108">
        <v>0</v>
      </c>
      <c r="AV89" s="108">
        <v>0</v>
      </c>
      <c r="AW89" s="108">
        <f t="shared" si="79"/>
        <v>0</v>
      </c>
      <c r="AX89" s="109">
        <f t="shared" si="80"/>
        <v>0</v>
      </c>
      <c r="AY89" s="106">
        <v>0</v>
      </c>
      <c r="AZ89" s="93">
        <v>0</v>
      </c>
      <c r="BA89" s="108">
        <v>0</v>
      </c>
      <c r="BB89" s="108">
        <v>0</v>
      </c>
      <c r="BC89" s="108">
        <f t="shared" si="75"/>
        <v>0</v>
      </c>
      <c r="BD89" s="109">
        <f t="shared" si="81"/>
        <v>0</v>
      </c>
    </row>
    <row r="90" spans="1:56" s="120" customFormat="1" ht="15.75" thickBot="1">
      <c r="A90" s="99" t="s">
        <v>177</v>
      </c>
      <c r="B90" s="133" t="s">
        <v>66</v>
      </c>
      <c r="C90" s="134">
        <f t="shared" si="60"/>
        <v>4</v>
      </c>
      <c r="D90" s="135">
        <f t="shared" si="60"/>
        <v>15</v>
      </c>
      <c r="E90" s="93">
        <f t="shared" si="60"/>
        <v>15</v>
      </c>
      <c r="F90" s="93">
        <f t="shared" si="60"/>
        <v>4</v>
      </c>
      <c r="G90" s="135">
        <f t="shared" si="60"/>
        <v>66</v>
      </c>
      <c r="H90" s="136">
        <f t="shared" si="60"/>
        <v>100</v>
      </c>
      <c r="I90" s="134"/>
      <c r="J90" s="135"/>
      <c r="K90" s="108">
        <v>0</v>
      </c>
      <c r="L90" s="108">
        <v>0</v>
      </c>
      <c r="M90" s="108">
        <f t="shared" si="61"/>
        <v>0</v>
      </c>
      <c r="N90" s="109">
        <f t="shared" si="62"/>
        <v>0</v>
      </c>
      <c r="O90" s="134"/>
      <c r="P90" s="135"/>
      <c r="Q90" s="108">
        <v>0</v>
      </c>
      <c r="R90" s="108">
        <v>0</v>
      </c>
      <c r="S90" s="108">
        <f t="shared" si="63"/>
        <v>0</v>
      </c>
      <c r="T90" s="109">
        <f t="shared" si="64"/>
        <v>0</v>
      </c>
      <c r="U90" s="137"/>
      <c r="V90" s="135"/>
      <c r="W90" s="108">
        <v>0</v>
      </c>
      <c r="X90" s="108">
        <v>0</v>
      </c>
      <c r="Y90" s="108">
        <f t="shared" si="65"/>
        <v>0</v>
      </c>
      <c r="Z90" s="109">
        <f t="shared" si="66"/>
        <v>0</v>
      </c>
      <c r="AA90" s="134"/>
      <c r="AB90" s="135"/>
      <c r="AC90" s="108">
        <v>0</v>
      </c>
      <c r="AD90" s="108">
        <v>0</v>
      </c>
      <c r="AE90" s="108">
        <f t="shared" si="67"/>
        <v>0</v>
      </c>
      <c r="AF90" s="109">
        <f t="shared" si="68"/>
        <v>0</v>
      </c>
      <c r="AG90" s="137">
        <v>4</v>
      </c>
      <c r="AH90" s="135">
        <v>15</v>
      </c>
      <c r="AI90" s="108">
        <v>15</v>
      </c>
      <c r="AJ90" s="108">
        <v>4</v>
      </c>
      <c r="AK90" s="108">
        <f t="shared" si="69"/>
        <v>66</v>
      </c>
      <c r="AL90" s="109">
        <f t="shared" si="70"/>
        <v>100</v>
      </c>
      <c r="AM90" s="134"/>
      <c r="AN90" s="135"/>
      <c r="AO90" s="108">
        <v>0</v>
      </c>
      <c r="AP90" s="108">
        <v>0</v>
      </c>
      <c r="AQ90" s="108">
        <f t="shared" si="77"/>
        <v>0</v>
      </c>
      <c r="AR90" s="109">
        <f t="shared" si="78"/>
        <v>0</v>
      </c>
      <c r="AS90" s="137"/>
      <c r="AT90" s="135"/>
      <c r="AU90" s="108">
        <v>0</v>
      </c>
      <c r="AV90" s="108">
        <v>0</v>
      </c>
      <c r="AW90" s="108">
        <f t="shared" si="79"/>
        <v>0</v>
      </c>
      <c r="AX90" s="109">
        <f t="shared" si="80"/>
        <v>0</v>
      </c>
      <c r="AY90" s="134"/>
      <c r="AZ90" s="135">
        <v>0</v>
      </c>
      <c r="BA90" s="108">
        <v>0</v>
      </c>
      <c r="BB90" s="108">
        <v>0</v>
      </c>
      <c r="BC90" s="108">
        <f t="shared" si="75"/>
        <v>0</v>
      </c>
      <c r="BD90" s="109">
        <f t="shared" si="81"/>
        <v>0</v>
      </c>
    </row>
    <row r="91" spans="1:56" s="113" customFormat="1" ht="15.75" thickTop="1">
      <c r="A91" s="99" t="s">
        <v>162</v>
      </c>
      <c r="B91" s="138" t="s">
        <v>108</v>
      </c>
      <c r="C91" s="117">
        <f aca="true" t="shared" si="82" ref="C91:H95">I91+O91+U91+AA91+AG91+AM91+AS91+AY91</f>
        <v>5</v>
      </c>
      <c r="D91" s="118">
        <f t="shared" si="82"/>
        <v>0</v>
      </c>
      <c r="E91" s="118">
        <f t="shared" si="82"/>
        <v>75</v>
      </c>
      <c r="F91" s="118">
        <f t="shared" si="82"/>
        <v>7</v>
      </c>
      <c r="G91" s="118">
        <f t="shared" si="82"/>
        <v>43</v>
      </c>
      <c r="H91" s="109">
        <f t="shared" si="82"/>
        <v>125</v>
      </c>
      <c r="I91" s="110"/>
      <c r="J91" s="93"/>
      <c r="K91" s="108">
        <v>0</v>
      </c>
      <c r="L91" s="108">
        <v>0</v>
      </c>
      <c r="M91" s="108">
        <f>N91-J91-K91-L91</f>
        <v>0</v>
      </c>
      <c r="N91" s="109">
        <f>I91*25</f>
        <v>0</v>
      </c>
      <c r="O91" s="117"/>
      <c r="P91" s="118"/>
      <c r="Q91" s="108">
        <v>0</v>
      </c>
      <c r="R91" s="108">
        <v>0</v>
      </c>
      <c r="S91" s="108">
        <f>T91-P91-Q91-R91</f>
        <v>0</v>
      </c>
      <c r="T91" s="109">
        <f>O91*25</f>
        <v>0</v>
      </c>
      <c r="U91" s="119"/>
      <c r="V91" s="118"/>
      <c r="W91" s="108">
        <v>0</v>
      </c>
      <c r="X91" s="108">
        <v>0</v>
      </c>
      <c r="Y91" s="108">
        <f>Z91-V91-W91-X91</f>
        <v>0</v>
      </c>
      <c r="Z91" s="109">
        <f>U91*25</f>
        <v>0</v>
      </c>
      <c r="AA91" s="106"/>
      <c r="AB91" s="93"/>
      <c r="AC91" s="108">
        <v>0</v>
      </c>
      <c r="AD91" s="108">
        <v>0</v>
      </c>
      <c r="AE91" s="108">
        <f>AF91-AB91-AC91-AD91</f>
        <v>0</v>
      </c>
      <c r="AF91" s="109">
        <f>AA91*25</f>
        <v>0</v>
      </c>
      <c r="AG91" s="119">
        <v>5</v>
      </c>
      <c r="AH91" s="118"/>
      <c r="AI91" s="108">
        <v>75</v>
      </c>
      <c r="AJ91" s="108">
        <v>7</v>
      </c>
      <c r="AK91" s="108">
        <f>AL91-AH91-AI91-AJ91</f>
        <v>43</v>
      </c>
      <c r="AL91" s="109">
        <f>AG91*25</f>
        <v>125</v>
      </c>
      <c r="AM91" s="117"/>
      <c r="AN91" s="93"/>
      <c r="AO91" s="108">
        <v>0</v>
      </c>
      <c r="AP91" s="108">
        <v>0</v>
      </c>
      <c r="AQ91" s="109">
        <f t="shared" si="77"/>
        <v>0</v>
      </c>
      <c r="AR91" s="86">
        <f t="shared" si="78"/>
        <v>0</v>
      </c>
      <c r="AS91" s="117"/>
      <c r="AT91" s="118"/>
      <c r="AU91" s="108">
        <v>0</v>
      </c>
      <c r="AV91" s="108">
        <v>0</v>
      </c>
      <c r="AW91" s="109">
        <f t="shared" si="79"/>
        <v>0</v>
      </c>
      <c r="AX91" s="111">
        <f t="shared" si="80"/>
        <v>0</v>
      </c>
      <c r="AY91" s="117"/>
      <c r="AZ91" s="93"/>
      <c r="BA91" s="108">
        <v>0</v>
      </c>
      <c r="BB91" s="108">
        <v>0</v>
      </c>
      <c r="BC91" s="109">
        <f>BD91-AZ91-BA91-BB91</f>
        <v>0</v>
      </c>
      <c r="BD91" s="111">
        <f t="shared" si="81"/>
        <v>0</v>
      </c>
    </row>
    <row r="92" spans="1:56" s="113" customFormat="1" ht="15">
      <c r="A92" s="99" t="s">
        <v>163</v>
      </c>
      <c r="B92" s="138" t="s">
        <v>109</v>
      </c>
      <c r="C92" s="106">
        <f t="shared" si="82"/>
        <v>5</v>
      </c>
      <c r="D92" s="93">
        <f t="shared" si="82"/>
        <v>0</v>
      </c>
      <c r="E92" s="93">
        <f t="shared" si="82"/>
        <v>75</v>
      </c>
      <c r="F92" s="93">
        <f t="shared" si="82"/>
        <v>7</v>
      </c>
      <c r="G92" s="93">
        <f t="shared" si="82"/>
        <v>43</v>
      </c>
      <c r="H92" s="112">
        <f t="shared" si="82"/>
        <v>125</v>
      </c>
      <c r="I92" s="110"/>
      <c r="J92" s="93"/>
      <c r="K92" s="108">
        <v>0</v>
      </c>
      <c r="L92" s="108">
        <v>0</v>
      </c>
      <c r="M92" s="108">
        <f>N92-J92-K92-L92</f>
        <v>0</v>
      </c>
      <c r="N92" s="109">
        <f>I92*25</f>
        <v>0</v>
      </c>
      <c r="O92" s="106"/>
      <c r="P92" s="93"/>
      <c r="Q92" s="107">
        <v>0</v>
      </c>
      <c r="R92" s="107">
        <v>0</v>
      </c>
      <c r="S92" s="107">
        <f>T92-P92-Q92-R92</f>
        <v>0</v>
      </c>
      <c r="T92" s="112">
        <f>O92*25</f>
        <v>0</v>
      </c>
      <c r="U92" s="110"/>
      <c r="V92" s="93"/>
      <c r="W92" s="107">
        <v>0</v>
      </c>
      <c r="X92" s="107">
        <v>0</v>
      </c>
      <c r="Y92" s="107">
        <f>Z92-V92-W92-X92</f>
        <v>0</v>
      </c>
      <c r="Z92" s="112">
        <f>U92*25</f>
        <v>0</v>
      </c>
      <c r="AA92" s="106"/>
      <c r="AB92" s="93"/>
      <c r="AC92" s="108">
        <v>0</v>
      </c>
      <c r="AD92" s="108">
        <v>0</v>
      </c>
      <c r="AE92" s="108">
        <f>AF92-AB92-AC92-AD92</f>
        <v>0</v>
      </c>
      <c r="AF92" s="109">
        <f>AA92*25</f>
        <v>0</v>
      </c>
      <c r="AG92" s="110"/>
      <c r="AH92" s="93"/>
      <c r="AI92" s="108">
        <v>0</v>
      </c>
      <c r="AJ92" s="108">
        <v>0</v>
      </c>
      <c r="AK92" s="108">
        <f>AL92-AH92-AI92-AJ92</f>
        <v>0</v>
      </c>
      <c r="AL92" s="112">
        <f>AG92*25</f>
        <v>0</v>
      </c>
      <c r="AM92" s="106">
        <v>5</v>
      </c>
      <c r="AN92" s="93"/>
      <c r="AO92" s="108">
        <v>75</v>
      </c>
      <c r="AP92" s="108">
        <v>7</v>
      </c>
      <c r="AQ92" s="109">
        <f t="shared" si="77"/>
        <v>43</v>
      </c>
      <c r="AR92" s="87">
        <f t="shared" si="78"/>
        <v>125</v>
      </c>
      <c r="AS92" s="106"/>
      <c r="AT92" s="118"/>
      <c r="AU92" s="108">
        <v>0</v>
      </c>
      <c r="AV92" s="108">
        <v>0</v>
      </c>
      <c r="AW92" s="109">
        <f t="shared" si="79"/>
        <v>0</v>
      </c>
      <c r="AX92" s="139">
        <f t="shared" si="80"/>
        <v>0</v>
      </c>
      <c r="AY92" s="106"/>
      <c r="AZ92" s="93"/>
      <c r="BA92" s="108">
        <v>0</v>
      </c>
      <c r="BB92" s="108">
        <v>0</v>
      </c>
      <c r="BC92" s="109">
        <f>BD92-AZ92-BA92-BB92</f>
        <v>0</v>
      </c>
      <c r="BD92" s="111">
        <f t="shared" si="81"/>
        <v>0</v>
      </c>
    </row>
    <row r="93" spans="1:56" s="113" customFormat="1" ht="15.75" thickBot="1">
      <c r="A93" s="99" t="s">
        <v>164</v>
      </c>
      <c r="B93" s="140" t="s">
        <v>138</v>
      </c>
      <c r="C93" s="129">
        <f t="shared" si="82"/>
        <v>5</v>
      </c>
      <c r="D93" s="130">
        <f t="shared" si="82"/>
        <v>0</v>
      </c>
      <c r="E93" s="130">
        <f t="shared" si="82"/>
        <v>45</v>
      </c>
      <c r="F93" s="130">
        <f t="shared" si="82"/>
        <v>3</v>
      </c>
      <c r="G93" s="130">
        <f t="shared" si="82"/>
        <v>77</v>
      </c>
      <c r="H93" s="141">
        <f t="shared" si="82"/>
        <v>125</v>
      </c>
      <c r="I93" s="132"/>
      <c r="J93" s="128"/>
      <c r="K93" s="142">
        <v>0</v>
      </c>
      <c r="L93" s="142">
        <v>0</v>
      </c>
      <c r="M93" s="142">
        <f>N93-J93-K93-L93</f>
        <v>0</v>
      </c>
      <c r="N93" s="141">
        <f>I93*25</f>
        <v>0</v>
      </c>
      <c r="O93" s="129"/>
      <c r="P93" s="130"/>
      <c r="Q93" s="142">
        <v>0</v>
      </c>
      <c r="R93" s="142">
        <v>0</v>
      </c>
      <c r="S93" s="142">
        <f>T93-P93-Q93-R93</f>
        <v>0</v>
      </c>
      <c r="T93" s="141">
        <f>O93*25</f>
        <v>0</v>
      </c>
      <c r="U93" s="131"/>
      <c r="V93" s="130"/>
      <c r="W93" s="142">
        <v>0</v>
      </c>
      <c r="X93" s="142">
        <v>0</v>
      </c>
      <c r="Y93" s="142">
        <f>Z93-V93-W93-X93</f>
        <v>0</v>
      </c>
      <c r="Z93" s="141">
        <f>U93*25</f>
        <v>0</v>
      </c>
      <c r="AA93" s="127"/>
      <c r="AB93" s="128"/>
      <c r="AC93" s="142">
        <v>0</v>
      </c>
      <c r="AD93" s="142">
        <v>0</v>
      </c>
      <c r="AE93" s="142">
        <f>AF93-AB93-AC93-AD93</f>
        <v>0</v>
      </c>
      <c r="AF93" s="141">
        <f>AA93*25</f>
        <v>0</v>
      </c>
      <c r="AG93" s="131"/>
      <c r="AH93" s="130"/>
      <c r="AI93" s="142">
        <v>0</v>
      </c>
      <c r="AJ93" s="142">
        <v>0</v>
      </c>
      <c r="AK93" s="142">
        <f>AL93-AH93-AI93-AJ93</f>
        <v>0</v>
      </c>
      <c r="AL93" s="141">
        <f>AG93*25</f>
        <v>0</v>
      </c>
      <c r="AM93" s="129"/>
      <c r="AN93" s="128"/>
      <c r="AO93" s="142">
        <v>0</v>
      </c>
      <c r="AP93" s="142">
        <v>0</v>
      </c>
      <c r="AQ93" s="141">
        <f t="shared" si="77"/>
        <v>0</v>
      </c>
      <c r="AR93" s="143">
        <f t="shared" si="78"/>
        <v>0</v>
      </c>
      <c r="AS93" s="129">
        <v>5</v>
      </c>
      <c r="AT93" s="130"/>
      <c r="AU93" s="142">
        <v>45</v>
      </c>
      <c r="AV93" s="142">
        <v>3</v>
      </c>
      <c r="AW93" s="141">
        <f t="shared" si="79"/>
        <v>77</v>
      </c>
      <c r="AX93" s="144">
        <f t="shared" si="80"/>
        <v>125</v>
      </c>
      <c r="AY93" s="129"/>
      <c r="AZ93" s="128"/>
      <c r="BA93" s="142">
        <v>0</v>
      </c>
      <c r="BB93" s="142">
        <v>0</v>
      </c>
      <c r="BC93" s="141">
        <f>BD93-AZ93-BA93-BB93</f>
        <v>0</v>
      </c>
      <c r="BD93" s="111">
        <f t="shared" si="81"/>
        <v>0</v>
      </c>
    </row>
    <row r="94" spans="1:56" s="74" customFormat="1" ht="15.75" thickBot="1">
      <c r="A94" s="75"/>
      <c r="B94" s="76" t="s">
        <v>0</v>
      </c>
      <c r="C94" s="54">
        <f t="shared" si="82"/>
        <v>121</v>
      </c>
      <c r="D94" s="54">
        <f t="shared" si="82"/>
        <v>450</v>
      </c>
      <c r="E94" s="54">
        <f t="shared" si="82"/>
        <v>660</v>
      </c>
      <c r="F94" s="54">
        <f t="shared" si="82"/>
        <v>107</v>
      </c>
      <c r="G94" s="54">
        <f t="shared" si="82"/>
        <v>1808</v>
      </c>
      <c r="H94" s="54">
        <f t="shared" si="82"/>
        <v>2600</v>
      </c>
      <c r="I94" s="54">
        <f aca="true" t="shared" si="83" ref="I94:BC94">SUM(I70:I93)</f>
        <v>0</v>
      </c>
      <c r="J94" s="54">
        <f t="shared" si="83"/>
        <v>0</v>
      </c>
      <c r="K94" s="54">
        <f t="shared" si="83"/>
        <v>0</v>
      </c>
      <c r="L94" s="54">
        <f t="shared" si="83"/>
        <v>0</v>
      </c>
      <c r="M94" s="54">
        <f t="shared" si="83"/>
        <v>0</v>
      </c>
      <c r="N94" s="54">
        <f t="shared" si="83"/>
        <v>0</v>
      </c>
      <c r="O94" s="54">
        <f t="shared" si="83"/>
        <v>0</v>
      </c>
      <c r="P94" s="54">
        <f t="shared" si="83"/>
        <v>0</v>
      </c>
      <c r="Q94" s="54">
        <f t="shared" si="83"/>
        <v>0</v>
      </c>
      <c r="R94" s="54">
        <f t="shared" si="83"/>
        <v>0</v>
      </c>
      <c r="S94" s="54">
        <f t="shared" si="83"/>
        <v>0</v>
      </c>
      <c r="T94" s="54">
        <f t="shared" si="83"/>
        <v>0</v>
      </c>
      <c r="U94" s="54">
        <f t="shared" si="83"/>
        <v>10</v>
      </c>
      <c r="V94" s="54">
        <f t="shared" si="83"/>
        <v>60</v>
      </c>
      <c r="W94" s="54">
        <f t="shared" si="83"/>
        <v>30</v>
      </c>
      <c r="X94" s="54">
        <f t="shared" si="83"/>
        <v>9</v>
      </c>
      <c r="Y94" s="54">
        <f t="shared" si="83"/>
        <v>151</v>
      </c>
      <c r="Z94" s="54">
        <f t="shared" si="83"/>
        <v>250</v>
      </c>
      <c r="AA94" s="54">
        <f t="shared" si="83"/>
        <v>9</v>
      </c>
      <c r="AB94" s="54">
        <f t="shared" si="83"/>
        <v>30</v>
      </c>
      <c r="AC94" s="54">
        <f t="shared" si="83"/>
        <v>45</v>
      </c>
      <c r="AD94" s="54">
        <f t="shared" si="83"/>
        <v>9</v>
      </c>
      <c r="AE94" s="54">
        <f t="shared" si="83"/>
        <v>141</v>
      </c>
      <c r="AF94" s="54">
        <f t="shared" si="83"/>
        <v>225</v>
      </c>
      <c r="AG94" s="54">
        <f t="shared" si="83"/>
        <v>19</v>
      </c>
      <c r="AH94" s="54">
        <f t="shared" si="83"/>
        <v>45</v>
      </c>
      <c r="AI94" s="54">
        <f t="shared" si="83"/>
        <v>150</v>
      </c>
      <c r="AJ94" s="54">
        <f t="shared" si="83"/>
        <v>20</v>
      </c>
      <c r="AK94" s="54">
        <f t="shared" si="83"/>
        <v>260</v>
      </c>
      <c r="AL94" s="54">
        <f t="shared" si="83"/>
        <v>475</v>
      </c>
      <c r="AM94" s="54">
        <f t="shared" si="83"/>
        <v>30</v>
      </c>
      <c r="AN94" s="54">
        <f t="shared" si="83"/>
        <v>105</v>
      </c>
      <c r="AO94" s="54">
        <f t="shared" si="83"/>
        <v>195</v>
      </c>
      <c r="AP94" s="54">
        <f t="shared" si="83"/>
        <v>30</v>
      </c>
      <c r="AQ94" s="54">
        <f t="shared" si="83"/>
        <v>420</v>
      </c>
      <c r="AR94" s="54">
        <f t="shared" si="83"/>
        <v>750</v>
      </c>
      <c r="AS94" s="54">
        <f t="shared" si="83"/>
        <v>36</v>
      </c>
      <c r="AT94" s="54">
        <f t="shared" si="83"/>
        <v>120</v>
      </c>
      <c r="AU94" s="54">
        <f t="shared" si="83"/>
        <v>165</v>
      </c>
      <c r="AV94" s="54">
        <f t="shared" si="83"/>
        <v>27</v>
      </c>
      <c r="AW94" s="54">
        <f t="shared" si="83"/>
        <v>588</v>
      </c>
      <c r="AX94" s="54">
        <f t="shared" si="83"/>
        <v>900</v>
      </c>
      <c r="AY94" s="54">
        <f t="shared" si="83"/>
        <v>17</v>
      </c>
      <c r="AZ94" s="54">
        <f t="shared" si="83"/>
        <v>90</v>
      </c>
      <c r="BA94" s="54">
        <f t="shared" si="83"/>
        <v>75</v>
      </c>
      <c r="BB94" s="54">
        <f t="shared" si="83"/>
        <v>12</v>
      </c>
      <c r="BC94" s="55">
        <f t="shared" si="83"/>
        <v>248</v>
      </c>
      <c r="BD94" s="13"/>
    </row>
    <row r="95" spans="1:56" s="74" customFormat="1" ht="15.75" thickBot="1">
      <c r="A95" s="77"/>
      <c r="B95" s="78"/>
      <c r="C95" s="54">
        <f t="shared" si="82"/>
        <v>60.5</v>
      </c>
      <c r="D95" s="54">
        <f t="shared" si="82"/>
        <v>225</v>
      </c>
      <c r="E95" s="54">
        <f t="shared" si="82"/>
        <v>330</v>
      </c>
      <c r="F95" s="54">
        <f t="shared" si="82"/>
        <v>53.5</v>
      </c>
      <c r="G95" s="54">
        <f>M95+S95+Y95+AE95+AK95+AQ95+AW95+BC95</f>
        <v>904</v>
      </c>
      <c r="H95" s="54">
        <f>N95+T95+Z95+AF95+AL95+AR95+AX95+BD95</f>
        <v>1300</v>
      </c>
      <c r="I95" s="54">
        <f aca="true" t="shared" si="84" ref="I95:BC95">I94/2</f>
        <v>0</v>
      </c>
      <c r="J95" s="54">
        <f t="shared" si="84"/>
        <v>0</v>
      </c>
      <c r="K95" s="54">
        <f t="shared" si="84"/>
        <v>0</v>
      </c>
      <c r="L95" s="54">
        <f t="shared" si="84"/>
        <v>0</v>
      </c>
      <c r="M95" s="54">
        <f t="shared" si="84"/>
        <v>0</v>
      </c>
      <c r="N95" s="54">
        <f t="shared" si="84"/>
        <v>0</v>
      </c>
      <c r="O95" s="54">
        <f t="shared" si="84"/>
        <v>0</v>
      </c>
      <c r="P95" s="54">
        <f t="shared" si="84"/>
        <v>0</v>
      </c>
      <c r="Q95" s="54">
        <f t="shared" si="84"/>
        <v>0</v>
      </c>
      <c r="R95" s="54">
        <f t="shared" si="84"/>
        <v>0</v>
      </c>
      <c r="S95" s="54">
        <f t="shared" si="84"/>
        <v>0</v>
      </c>
      <c r="T95" s="54">
        <f t="shared" si="84"/>
        <v>0</v>
      </c>
      <c r="U95" s="54">
        <f t="shared" si="84"/>
        <v>5</v>
      </c>
      <c r="V95" s="54">
        <f t="shared" si="84"/>
        <v>30</v>
      </c>
      <c r="W95" s="54">
        <f t="shared" si="84"/>
        <v>15</v>
      </c>
      <c r="X95" s="54">
        <f t="shared" si="84"/>
        <v>4.5</v>
      </c>
      <c r="Y95" s="54">
        <f t="shared" si="84"/>
        <v>75.5</v>
      </c>
      <c r="Z95" s="54">
        <f t="shared" si="84"/>
        <v>125</v>
      </c>
      <c r="AA95" s="54">
        <f t="shared" si="84"/>
        <v>4.5</v>
      </c>
      <c r="AB95" s="54">
        <f t="shared" si="84"/>
        <v>15</v>
      </c>
      <c r="AC95" s="54">
        <f t="shared" si="84"/>
        <v>22.5</v>
      </c>
      <c r="AD95" s="54">
        <f t="shared" si="84"/>
        <v>4.5</v>
      </c>
      <c r="AE95" s="54">
        <f t="shared" si="84"/>
        <v>70.5</v>
      </c>
      <c r="AF95" s="54">
        <f t="shared" si="84"/>
        <v>112.5</v>
      </c>
      <c r="AG95" s="54">
        <f t="shared" si="84"/>
        <v>9.5</v>
      </c>
      <c r="AH95" s="54">
        <f t="shared" si="84"/>
        <v>22.5</v>
      </c>
      <c r="AI95" s="54">
        <f t="shared" si="84"/>
        <v>75</v>
      </c>
      <c r="AJ95" s="54">
        <f t="shared" si="84"/>
        <v>10</v>
      </c>
      <c r="AK95" s="54">
        <f t="shared" si="84"/>
        <v>130</v>
      </c>
      <c r="AL95" s="54">
        <f t="shared" si="84"/>
        <v>237.5</v>
      </c>
      <c r="AM95" s="54">
        <f t="shared" si="84"/>
        <v>15</v>
      </c>
      <c r="AN95" s="54">
        <f t="shared" si="84"/>
        <v>52.5</v>
      </c>
      <c r="AO95" s="54">
        <f t="shared" si="84"/>
        <v>97.5</v>
      </c>
      <c r="AP95" s="54">
        <f t="shared" si="84"/>
        <v>15</v>
      </c>
      <c r="AQ95" s="54">
        <f t="shared" si="84"/>
        <v>210</v>
      </c>
      <c r="AR95" s="54">
        <f t="shared" si="84"/>
        <v>375</v>
      </c>
      <c r="AS95" s="54">
        <f t="shared" si="84"/>
        <v>18</v>
      </c>
      <c r="AT95" s="54">
        <f t="shared" si="84"/>
        <v>60</v>
      </c>
      <c r="AU95" s="54">
        <f t="shared" si="84"/>
        <v>82.5</v>
      </c>
      <c r="AV95" s="54">
        <f t="shared" si="84"/>
        <v>13.5</v>
      </c>
      <c r="AW95" s="54">
        <f t="shared" si="84"/>
        <v>294</v>
      </c>
      <c r="AX95" s="54">
        <f t="shared" si="84"/>
        <v>450</v>
      </c>
      <c r="AY95" s="54">
        <f t="shared" si="84"/>
        <v>8.5</v>
      </c>
      <c r="AZ95" s="54">
        <f t="shared" si="84"/>
        <v>45</v>
      </c>
      <c r="BA95" s="54">
        <f t="shared" si="84"/>
        <v>37.5</v>
      </c>
      <c r="BB95" s="54">
        <f t="shared" si="84"/>
        <v>6</v>
      </c>
      <c r="BC95" s="54">
        <f t="shared" si="84"/>
        <v>124</v>
      </c>
      <c r="BD95" s="13"/>
    </row>
  </sheetData>
  <sheetProtection/>
  <mergeCells count="13">
    <mergeCell ref="A9:A10"/>
    <mergeCell ref="C9:H9"/>
    <mergeCell ref="I9:N9"/>
    <mergeCell ref="O9:T9"/>
    <mergeCell ref="U9:Z9"/>
    <mergeCell ref="AA9:AF9"/>
    <mergeCell ref="B69:BD69"/>
    <mergeCell ref="AY9:BD9"/>
    <mergeCell ref="B11:BD11"/>
    <mergeCell ref="B32:BD32"/>
    <mergeCell ref="AG9:AL9"/>
    <mergeCell ref="AM9:AR9"/>
    <mergeCell ref="AS9:AX9"/>
  </mergeCells>
  <printOptions/>
  <pageMargins left="0.7" right="0.7" top="0.75" bottom="0.75" header="0.3" footer="0.3"/>
  <pageSetup horizontalDpi="600" verticalDpi="600" orientation="portrait" paperSize="9" r:id="rId2"/>
  <ignoredErrors>
    <ignoredError sqref="C65 D65:H65 U6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2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4.125" style="74" customWidth="1"/>
    <col min="2" max="2" width="56.625" style="113" customWidth="1"/>
    <col min="3" max="3" width="39.375" style="113" customWidth="1"/>
  </cols>
  <sheetData>
    <row r="1" spans="1:3" ht="15">
      <c r="A1" s="145" t="s">
        <v>178</v>
      </c>
      <c r="B1" s="146" t="s">
        <v>25</v>
      </c>
      <c r="C1" s="147" t="s">
        <v>179</v>
      </c>
    </row>
    <row r="2" spans="1:3" ht="15">
      <c r="A2" s="145">
        <v>1</v>
      </c>
      <c r="B2" s="93" t="s">
        <v>134</v>
      </c>
      <c r="C2" s="148" t="s">
        <v>180</v>
      </c>
    </row>
    <row r="3" spans="1:3" ht="15">
      <c r="A3" s="145">
        <v>2</v>
      </c>
      <c r="B3" s="93" t="s">
        <v>80</v>
      </c>
      <c r="C3" s="148" t="s">
        <v>180</v>
      </c>
    </row>
    <row r="4" spans="1:3" ht="42" customHeight="1">
      <c r="A4" s="145">
        <v>3</v>
      </c>
      <c r="B4" s="92" t="s">
        <v>181</v>
      </c>
      <c r="C4" s="94" t="s">
        <v>182</v>
      </c>
    </row>
    <row r="5" spans="1:3" ht="30.75" customHeight="1">
      <c r="A5" s="145">
        <v>4</v>
      </c>
      <c r="B5" s="149" t="s">
        <v>183</v>
      </c>
      <c r="C5" s="150" t="s">
        <v>180</v>
      </c>
    </row>
    <row r="6" spans="1:3" ht="15">
      <c r="A6" s="145">
        <v>5</v>
      </c>
      <c r="B6" s="93" t="s">
        <v>184</v>
      </c>
      <c r="C6" s="150" t="s">
        <v>180</v>
      </c>
    </row>
    <row r="7" spans="1:3" ht="15">
      <c r="A7" s="145">
        <v>6</v>
      </c>
      <c r="B7" s="93" t="s">
        <v>185</v>
      </c>
      <c r="C7" s="150" t="s">
        <v>180</v>
      </c>
    </row>
    <row r="8" spans="1:3" ht="15">
      <c r="A8" s="145">
        <v>7</v>
      </c>
      <c r="B8" s="93" t="s">
        <v>186</v>
      </c>
      <c r="C8" s="150" t="s">
        <v>180</v>
      </c>
    </row>
    <row r="9" spans="1:3" ht="15">
      <c r="A9" s="145">
        <v>8</v>
      </c>
      <c r="B9" s="92" t="s">
        <v>187</v>
      </c>
      <c r="C9" s="92" t="s">
        <v>188</v>
      </c>
    </row>
    <row r="10" spans="1:3" ht="15">
      <c r="A10" s="145">
        <v>9</v>
      </c>
      <c r="B10" s="93" t="s">
        <v>189</v>
      </c>
      <c r="C10" s="93" t="s">
        <v>184</v>
      </c>
    </row>
    <row r="11" spans="1:3" ht="15">
      <c r="A11" s="145">
        <v>10</v>
      </c>
      <c r="B11" s="93" t="s">
        <v>190</v>
      </c>
      <c r="C11" s="93" t="s">
        <v>185</v>
      </c>
    </row>
    <row r="12" spans="1:3" ht="15">
      <c r="A12" s="145">
        <v>11</v>
      </c>
      <c r="B12" s="93" t="s">
        <v>191</v>
      </c>
      <c r="C12" s="93" t="s">
        <v>186</v>
      </c>
    </row>
    <row r="13" spans="1:3" ht="15">
      <c r="A13" s="145">
        <v>12</v>
      </c>
      <c r="B13" s="94" t="s">
        <v>72</v>
      </c>
      <c r="C13" s="148" t="s">
        <v>180</v>
      </c>
    </row>
    <row r="14" spans="1:3" ht="15">
      <c r="A14" s="145">
        <v>13</v>
      </c>
      <c r="B14" s="93" t="s">
        <v>192</v>
      </c>
      <c r="C14" s="93" t="s">
        <v>189</v>
      </c>
    </row>
    <row r="15" spans="1:3" ht="15">
      <c r="A15" s="145">
        <v>14</v>
      </c>
      <c r="B15" s="93" t="s">
        <v>193</v>
      </c>
      <c r="C15" s="93" t="s">
        <v>190</v>
      </c>
    </row>
    <row r="16" spans="1:3" ht="15">
      <c r="A16" s="145">
        <v>15</v>
      </c>
      <c r="B16" s="93" t="s">
        <v>194</v>
      </c>
      <c r="C16" s="93" t="s">
        <v>191</v>
      </c>
    </row>
    <row r="17" spans="1:3" ht="15">
      <c r="A17" s="145">
        <v>16</v>
      </c>
      <c r="B17" s="93" t="s">
        <v>195</v>
      </c>
      <c r="C17" s="93" t="s">
        <v>192</v>
      </c>
    </row>
    <row r="18" spans="1:3" ht="15">
      <c r="A18" s="145">
        <v>17</v>
      </c>
      <c r="B18" s="93" t="s">
        <v>196</v>
      </c>
      <c r="C18" s="93" t="s">
        <v>193</v>
      </c>
    </row>
    <row r="19" spans="1:3" ht="15">
      <c r="A19" s="145">
        <v>18</v>
      </c>
      <c r="B19" s="93" t="s">
        <v>197</v>
      </c>
      <c r="C19" s="93" t="s">
        <v>194</v>
      </c>
    </row>
    <row r="20" spans="1:3" ht="15">
      <c r="A20" s="145">
        <v>19</v>
      </c>
      <c r="B20" s="93" t="s">
        <v>198</v>
      </c>
      <c r="C20" s="93" t="s">
        <v>195</v>
      </c>
    </row>
    <row r="21" spans="1:3" ht="15">
      <c r="A21" s="145">
        <v>21</v>
      </c>
      <c r="B21" s="93" t="s">
        <v>199</v>
      </c>
      <c r="C21" s="93" t="s">
        <v>198</v>
      </c>
    </row>
    <row r="22" spans="1:3" ht="15">
      <c r="A22" s="145">
        <v>24</v>
      </c>
      <c r="B22" s="92" t="s">
        <v>200</v>
      </c>
      <c r="C22" s="148" t="s">
        <v>180</v>
      </c>
    </row>
    <row r="23" spans="1:3" ht="15">
      <c r="A23" s="145">
        <v>25</v>
      </c>
      <c r="B23" s="93" t="s">
        <v>10</v>
      </c>
      <c r="C23" s="148" t="s">
        <v>180</v>
      </c>
    </row>
    <row r="24" spans="1:3" ht="15">
      <c r="A24" s="145">
        <v>27</v>
      </c>
      <c r="B24" s="93" t="s">
        <v>63</v>
      </c>
      <c r="C24" s="148" t="s">
        <v>180</v>
      </c>
    </row>
    <row r="25" spans="1:3" ht="15">
      <c r="A25" s="145">
        <v>28</v>
      </c>
      <c r="B25" s="151" t="s">
        <v>201</v>
      </c>
      <c r="C25" s="148" t="s">
        <v>180</v>
      </c>
    </row>
    <row r="26" spans="1:3" ht="15">
      <c r="A26" s="145">
        <v>29</v>
      </c>
      <c r="B26" s="151" t="s">
        <v>96</v>
      </c>
      <c r="C26" s="148" t="s">
        <v>180</v>
      </c>
    </row>
    <row r="27" spans="1:3" ht="15">
      <c r="A27" s="145">
        <v>30</v>
      </c>
      <c r="B27" s="152" t="s">
        <v>202</v>
      </c>
      <c r="C27" s="150" t="s">
        <v>180</v>
      </c>
    </row>
    <row r="28" spans="1:3" ht="15">
      <c r="A28" s="145">
        <v>31</v>
      </c>
      <c r="B28" s="152" t="s">
        <v>116</v>
      </c>
      <c r="C28" s="150" t="s">
        <v>180</v>
      </c>
    </row>
    <row r="29" spans="1:3" ht="36" customHeight="1">
      <c r="A29" s="145">
        <v>32</v>
      </c>
      <c r="B29" s="152" t="s">
        <v>203</v>
      </c>
      <c r="C29" s="150" t="s">
        <v>180</v>
      </c>
    </row>
    <row r="30" spans="1:3" ht="15">
      <c r="A30" s="145">
        <v>33</v>
      </c>
      <c r="B30" s="153" t="s">
        <v>95</v>
      </c>
      <c r="C30" s="148" t="s">
        <v>180</v>
      </c>
    </row>
    <row r="31" spans="1:3" ht="15">
      <c r="A31" s="145">
        <v>34</v>
      </c>
      <c r="B31" s="153" t="s">
        <v>85</v>
      </c>
      <c r="C31" s="148" t="s">
        <v>180</v>
      </c>
    </row>
    <row r="32" spans="1:3" ht="15">
      <c r="A32" s="145">
        <v>35</v>
      </c>
      <c r="B32" s="93" t="s">
        <v>100</v>
      </c>
      <c r="C32" s="154" t="s">
        <v>85</v>
      </c>
    </row>
    <row r="33" spans="1:3" ht="19.5" customHeight="1">
      <c r="A33" s="145">
        <v>36</v>
      </c>
      <c r="B33" s="93" t="s">
        <v>101</v>
      </c>
      <c r="C33" s="94" t="s">
        <v>100</v>
      </c>
    </row>
    <row r="34" spans="1:3" ht="15">
      <c r="A34" s="145">
        <v>37</v>
      </c>
      <c r="B34" s="93" t="s">
        <v>204</v>
      </c>
      <c r="C34" s="148" t="s">
        <v>180</v>
      </c>
    </row>
    <row r="35" spans="1:3" ht="15">
      <c r="A35" s="145">
        <v>38</v>
      </c>
      <c r="B35" s="93" t="s">
        <v>102</v>
      </c>
      <c r="C35" s="93" t="s">
        <v>204</v>
      </c>
    </row>
    <row r="36" spans="1:3" ht="15">
      <c r="A36" s="145">
        <v>39</v>
      </c>
      <c r="B36" s="93" t="s">
        <v>205</v>
      </c>
      <c r="C36" s="94" t="s">
        <v>102</v>
      </c>
    </row>
    <row r="37" spans="1:3" ht="24" customHeight="1">
      <c r="A37" s="145">
        <v>40</v>
      </c>
      <c r="B37" s="92" t="s">
        <v>206</v>
      </c>
      <c r="C37" s="155" t="s">
        <v>85</v>
      </c>
    </row>
    <row r="38" spans="1:3" ht="15">
      <c r="A38" s="145">
        <v>41</v>
      </c>
      <c r="B38" s="93" t="s">
        <v>76</v>
      </c>
      <c r="C38" s="155" t="s">
        <v>85</v>
      </c>
    </row>
    <row r="39" spans="1:3" ht="30">
      <c r="A39" s="145">
        <v>42</v>
      </c>
      <c r="B39" s="93" t="s">
        <v>207</v>
      </c>
      <c r="C39" s="156" t="s">
        <v>208</v>
      </c>
    </row>
    <row r="40" spans="1:3" ht="36.75" customHeight="1">
      <c r="A40" s="145">
        <v>43</v>
      </c>
      <c r="B40" s="92" t="s">
        <v>103</v>
      </c>
      <c r="C40" s="157" t="s">
        <v>209</v>
      </c>
    </row>
    <row r="41" spans="1:3" ht="18.75" customHeight="1">
      <c r="A41" s="145">
        <v>44</v>
      </c>
      <c r="B41" s="92" t="s">
        <v>210</v>
      </c>
      <c r="C41" s="157" t="s">
        <v>211</v>
      </c>
    </row>
    <row r="42" spans="1:3" ht="15">
      <c r="A42" s="145">
        <v>45</v>
      </c>
      <c r="B42" s="92" t="s">
        <v>104</v>
      </c>
      <c r="C42" s="154" t="s">
        <v>85</v>
      </c>
    </row>
    <row r="43" spans="1:3" ht="30">
      <c r="A43" s="145">
        <v>46</v>
      </c>
      <c r="B43" s="92" t="s">
        <v>77</v>
      </c>
      <c r="C43" s="158" t="s">
        <v>212</v>
      </c>
    </row>
    <row r="44" spans="1:3" ht="15.75" customHeight="1">
      <c r="A44" s="145">
        <v>47</v>
      </c>
      <c r="B44" s="92" t="s">
        <v>213</v>
      </c>
      <c r="C44" s="159" t="s">
        <v>214</v>
      </c>
    </row>
    <row r="45" spans="1:3" ht="15.75" customHeight="1">
      <c r="A45" s="145">
        <v>48</v>
      </c>
      <c r="B45" s="93" t="s">
        <v>105</v>
      </c>
      <c r="C45" s="154" t="s">
        <v>85</v>
      </c>
    </row>
    <row r="46" spans="1:3" ht="15">
      <c r="A46" s="145">
        <v>49</v>
      </c>
      <c r="B46" s="93" t="s">
        <v>106</v>
      </c>
      <c r="C46" s="93" t="s">
        <v>105</v>
      </c>
    </row>
    <row r="47" spans="1:3" ht="30">
      <c r="A47" s="145">
        <v>50</v>
      </c>
      <c r="B47" s="149" t="s">
        <v>215</v>
      </c>
      <c r="C47" s="94" t="s">
        <v>204</v>
      </c>
    </row>
    <row r="48" spans="1:3" ht="15">
      <c r="A48" s="145">
        <v>51</v>
      </c>
      <c r="B48" s="92" t="s">
        <v>70</v>
      </c>
      <c r="C48" s="148" t="s">
        <v>216</v>
      </c>
    </row>
    <row r="49" spans="1:3" ht="42.75" customHeight="1">
      <c r="A49" s="145">
        <v>52</v>
      </c>
      <c r="B49" s="92" t="s">
        <v>217</v>
      </c>
      <c r="C49" s="157" t="s">
        <v>218</v>
      </c>
    </row>
    <row r="50" spans="1:3" ht="38.25">
      <c r="A50" s="145">
        <v>53</v>
      </c>
      <c r="B50" s="92" t="s">
        <v>219</v>
      </c>
      <c r="C50" s="157" t="s">
        <v>218</v>
      </c>
    </row>
    <row r="51" spans="1:3" ht="27">
      <c r="A51" s="145">
        <v>54</v>
      </c>
      <c r="B51" s="160" t="s">
        <v>220</v>
      </c>
      <c r="C51" s="157" t="s">
        <v>221</v>
      </c>
    </row>
    <row r="52" spans="1:3" ht="15">
      <c r="A52" s="145">
        <v>55</v>
      </c>
      <c r="B52" s="160" t="s">
        <v>222</v>
      </c>
      <c r="C52" s="149" t="s">
        <v>220</v>
      </c>
    </row>
    <row r="53" spans="1:3" ht="30">
      <c r="A53" s="145">
        <v>56</v>
      </c>
      <c r="B53" s="93" t="s">
        <v>223</v>
      </c>
      <c r="C53" s="149" t="s">
        <v>224</v>
      </c>
    </row>
    <row r="54" spans="1:3" ht="30">
      <c r="A54" s="145">
        <v>57</v>
      </c>
      <c r="B54" s="93" t="s">
        <v>225</v>
      </c>
      <c r="C54" s="149" t="s">
        <v>224</v>
      </c>
    </row>
    <row r="55" spans="1:3" ht="30">
      <c r="A55" s="145">
        <v>58</v>
      </c>
      <c r="B55" s="92" t="s">
        <v>226</v>
      </c>
      <c r="C55" s="149" t="s">
        <v>227</v>
      </c>
    </row>
    <row r="56" spans="1:3" ht="15">
      <c r="A56" s="145">
        <v>59</v>
      </c>
      <c r="B56" s="92" t="s">
        <v>228</v>
      </c>
      <c r="C56" s="150" t="s">
        <v>76</v>
      </c>
    </row>
    <row r="57" spans="1:3" ht="42" customHeight="1">
      <c r="A57" s="145">
        <v>60</v>
      </c>
      <c r="B57" s="93" t="s">
        <v>229</v>
      </c>
      <c r="C57" s="157" t="s">
        <v>230</v>
      </c>
    </row>
    <row r="58" spans="1:3" ht="32.25" customHeight="1">
      <c r="A58" s="145">
        <v>61</v>
      </c>
      <c r="B58" s="93" t="s">
        <v>231</v>
      </c>
      <c r="C58" s="157" t="s">
        <v>204</v>
      </c>
    </row>
    <row r="59" spans="1:3" ht="21" customHeight="1">
      <c r="A59" s="145">
        <v>62</v>
      </c>
      <c r="B59" s="161" t="s">
        <v>232</v>
      </c>
      <c r="C59" s="157" t="s">
        <v>233</v>
      </c>
    </row>
    <row r="60" spans="1:3" ht="18.75" customHeight="1">
      <c r="A60" s="145">
        <v>63</v>
      </c>
      <c r="B60" s="92" t="s">
        <v>234</v>
      </c>
      <c r="C60" s="157" t="s">
        <v>233</v>
      </c>
    </row>
    <row r="61" spans="1:3" ht="15">
      <c r="A61" s="145">
        <v>64</v>
      </c>
      <c r="B61" s="92" t="s">
        <v>235</v>
      </c>
      <c r="C61" s="93" t="s">
        <v>105</v>
      </c>
    </row>
    <row r="62" spans="1:3" ht="15">
      <c r="A62" s="145">
        <v>65</v>
      </c>
      <c r="B62" s="92" t="s">
        <v>236</v>
      </c>
      <c r="C62" s="93" t="s">
        <v>105</v>
      </c>
    </row>
    <row r="63" spans="1:3" ht="15">
      <c r="A63" s="145">
        <v>66</v>
      </c>
      <c r="B63" s="93" t="s">
        <v>237</v>
      </c>
      <c r="C63" s="93" t="s">
        <v>105</v>
      </c>
    </row>
    <row r="64" spans="1:3" ht="15">
      <c r="A64" s="145">
        <v>67</v>
      </c>
      <c r="B64" s="161" t="s">
        <v>238</v>
      </c>
      <c r="C64" s="93" t="s">
        <v>105</v>
      </c>
    </row>
    <row r="65" spans="1:3" ht="15">
      <c r="A65" s="145">
        <v>68</v>
      </c>
      <c r="B65" s="161" t="s">
        <v>239</v>
      </c>
      <c r="C65" s="92" t="s">
        <v>226</v>
      </c>
    </row>
    <row r="66" spans="1:3" ht="15">
      <c r="A66" s="145">
        <v>69</v>
      </c>
      <c r="B66" s="161" t="s">
        <v>240</v>
      </c>
      <c r="C66" s="93" t="s">
        <v>229</v>
      </c>
    </row>
    <row r="67" spans="1:3" ht="15">
      <c r="A67" s="145">
        <v>70</v>
      </c>
      <c r="B67" s="160" t="s">
        <v>61</v>
      </c>
      <c r="C67" s="148" t="s">
        <v>180</v>
      </c>
    </row>
    <row r="68" spans="1:3" ht="15">
      <c r="A68" s="145">
        <v>71</v>
      </c>
      <c r="B68" s="160" t="s">
        <v>62</v>
      </c>
      <c r="C68" s="148" t="s">
        <v>241</v>
      </c>
    </row>
    <row r="69" spans="1:3" ht="15">
      <c r="A69" s="145">
        <v>72</v>
      </c>
      <c r="B69" s="138" t="s">
        <v>11</v>
      </c>
      <c r="C69" s="157" t="s">
        <v>101</v>
      </c>
    </row>
    <row r="70" spans="1:3" ht="27">
      <c r="A70" s="145">
        <v>73</v>
      </c>
      <c r="B70" s="138" t="s">
        <v>50</v>
      </c>
      <c r="C70" s="157" t="s">
        <v>242</v>
      </c>
    </row>
    <row r="71" spans="1:3" ht="15">
      <c r="A71" s="145">
        <v>74</v>
      </c>
      <c r="B71" s="138" t="s">
        <v>64</v>
      </c>
      <c r="C71" s="162" t="s">
        <v>243</v>
      </c>
    </row>
    <row r="72" spans="1:3" ht="15">
      <c r="A72" s="145">
        <v>75</v>
      </c>
      <c r="B72" s="160" t="s">
        <v>73</v>
      </c>
      <c r="C72" s="157" t="s">
        <v>101</v>
      </c>
    </row>
    <row r="73" spans="1:3" ht="15">
      <c r="A73" s="145">
        <v>76</v>
      </c>
      <c r="B73" s="160" t="s">
        <v>68</v>
      </c>
      <c r="C73" s="148" t="s">
        <v>180</v>
      </c>
    </row>
    <row r="74" spans="1:3" ht="15">
      <c r="A74" s="145">
        <v>77</v>
      </c>
      <c r="B74" s="138" t="s">
        <v>69</v>
      </c>
      <c r="C74" s="157" t="s">
        <v>101</v>
      </c>
    </row>
    <row r="75" spans="1:3" ht="15">
      <c r="A75" s="145">
        <v>78</v>
      </c>
      <c r="B75" s="138" t="s">
        <v>74</v>
      </c>
      <c r="C75" s="94" t="s">
        <v>76</v>
      </c>
    </row>
    <row r="76" spans="1:3" ht="30" customHeight="1">
      <c r="A76" s="145">
        <v>79</v>
      </c>
      <c r="B76" s="160" t="s">
        <v>67</v>
      </c>
      <c r="C76" s="149" t="s">
        <v>244</v>
      </c>
    </row>
    <row r="77" spans="1:3" ht="15">
      <c r="A77" s="145">
        <v>80</v>
      </c>
      <c r="B77" s="138" t="s">
        <v>65</v>
      </c>
      <c r="C77" s="149" t="s">
        <v>210</v>
      </c>
    </row>
    <row r="78" spans="1:3" ht="27">
      <c r="A78" s="145">
        <v>81</v>
      </c>
      <c r="B78" s="138" t="s">
        <v>66</v>
      </c>
      <c r="C78" s="157" t="s">
        <v>245</v>
      </c>
    </row>
    <row r="79" spans="1:3" ht="15">
      <c r="A79" s="145">
        <v>82</v>
      </c>
      <c r="B79" s="138" t="s">
        <v>246</v>
      </c>
      <c r="C79" s="149" t="s">
        <v>210</v>
      </c>
    </row>
    <row r="80" spans="1:3" ht="15.75" customHeight="1">
      <c r="A80" s="145">
        <v>83</v>
      </c>
      <c r="B80" s="92" t="s">
        <v>118</v>
      </c>
      <c r="C80" s="157" t="s">
        <v>104</v>
      </c>
    </row>
    <row r="81" spans="1:3" ht="17.25" customHeight="1">
      <c r="A81" s="145">
        <v>84</v>
      </c>
      <c r="B81" s="148" t="s">
        <v>247</v>
      </c>
      <c r="C81" s="148"/>
    </row>
    <row r="82" spans="1:3" ht="36" customHeight="1">
      <c r="A82" s="145">
        <v>85</v>
      </c>
      <c r="B82" s="148" t="s">
        <v>248</v>
      </c>
      <c r="C82" s="94" t="s">
        <v>249</v>
      </c>
    </row>
    <row r="83" spans="1:3" ht="15">
      <c r="A83" s="145">
        <v>86</v>
      </c>
      <c r="B83" s="152" t="s">
        <v>112</v>
      </c>
      <c r="C83" s="157" t="s">
        <v>250</v>
      </c>
    </row>
    <row r="84" spans="1:3" ht="15">
      <c r="A84" s="145">
        <v>87</v>
      </c>
      <c r="B84" s="152" t="s">
        <v>113</v>
      </c>
      <c r="C84" s="93" t="s">
        <v>80</v>
      </c>
    </row>
    <row r="85" spans="1:3" ht="25.5" customHeight="1">
      <c r="A85" s="145">
        <v>88</v>
      </c>
      <c r="B85" s="152" t="s">
        <v>107</v>
      </c>
      <c r="C85" s="157" t="s">
        <v>251</v>
      </c>
    </row>
    <row r="86" spans="1:3" ht="60" customHeight="1">
      <c r="A86" s="145">
        <v>89</v>
      </c>
      <c r="B86" s="152" t="s">
        <v>94</v>
      </c>
      <c r="C86" s="94" t="s">
        <v>252</v>
      </c>
    </row>
    <row r="87" spans="1:3" ht="27" customHeight="1">
      <c r="A87" s="145">
        <v>91</v>
      </c>
      <c r="B87" s="152" t="s">
        <v>253</v>
      </c>
      <c r="C87" s="93" t="s">
        <v>105</v>
      </c>
    </row>
    <row r="88" spans="1:3" ht="30">
      <c r="A88" s="145">
        <v>92</v>
      </c>
      <c r="B88" s="152" t="s">
        <v>111</v>
      </c>
      <c r="C88" s="152" t="s">
        <v>112</v>
      </c>
    </row>
    <row r="89" spans="1:3" ht="36.75" customHeight="1">
      <c r="A89" s="145">
        <v>93</v>
      </c>
      <c r="B89" s="152" t="s">
        <v>110</v>
      </c>
      <c r="C89" s="94" t="s">
        <v>254</v>
      </c>
    </row>
    <row r="90" spans="1:3" ht="15">
      <c r="A90" s="145">
        <v>94</v>
      </c>
      <c r="B90" s="152" t="s">
        <v>114</v>
      </c>
      <c r="C90" s="148" t="s">
        <v>85</v>
      </c>
    </row>
    <row r="91" spans="1:3" ht="40.5" customHeight="1">
      <c r="A91" s="145">
        <v>95</v>
      </c>
      <c r="B91" s="152" t="s">
        <v>255</v>
      </c>
      <c r="C91" s="159" t="s">
        <v>256</v>
      </c>
    </row>
    <row r="92" spans="1:3" ht="40.5" customHeight="1">
      <c r="A92" s="145">
        <v>96</v>
      </c>
      <c r="B92" s="160" t="s">
        <v>257</v>
      </c>
      <c r="C92" s="157" t="s">
        <v>258</v>
      </c>
    </row>
    <row r="93" spans="1:3" ht="24" customHeight="1">
      <c r="A93" s="145">
        <v>97</v>
      </c>
      <c r="B93" s="160" t="s">
        <v>259</v>
      </c>
      <c r="C93" s="163" t="s">
        <v>257</v>
      </c>
    </row>
    <row r="94" spans="1:3" ht="27.75" customHeight="1">
      <c r="A94" s="145">
        <v>98</v>
      </c>
      <c r="B94" s="160" t="s">
        <v>260</v>
      </c>
      <c r="C94" s="163" t="s">
        <v>259</v>
      </c>
    </row>
    <row r="95" spans="1:3" ht="25.5" customHeight="1">
      <c r="A95" s="145">
        <v>99</v>
      </c>
      <c r="B95" s="160" t="s">
        <v>261</v>
      </c>
      <c r="C95" s="163" t="s">
        <v>260</v>
      </c>
    </row>
    <row r="96" spans="1:3" ht="27">
      <c r="A96" s="145">
        <v>100</v>
      </c>
      <c r="B96" s="138" t="s">
        <v>262</v>
      </c>
      <c r="C96" s="164" t="s">
        <v>263</v>
      </c>
    </row>
    <row r="97" spans="1:3" ht="30">
      <c r="A97" s="145">
        <v>101</v>
      </c>
      <c r="B97" s="160" t="s">
        <v>264</v>
      </c>
      <c r="C97" s="163" t="s">
        <v>260</v>
      </c>
    </row>
    <row r="98" spans="1:3" ht="15">
      <c r="A98" s="145">
        <v>102</v>
      </c>
      <c r="B98" s="160" t="s">
        <v>265</v>
      </c>
      <c r="C98" s="160" t="s">
        <v>264</v>
      </c>
    </row>
    <row r="99" spans="1:3" ht="15">
      <c r="A99" s="145">
        <v>103</v>
      </c>
      <c r="B99" s="160" t="s">
        <v>266</v>
      </c>
      <c r="C99" s="150" t="s">
        <v>72</v>
      </c>
    </row>
    <row r="100" spans="1:3" ht="28.5" customHeight="1">
      <c r="A100" s="145">
        <v>104</v>
      </c>
      <c r="B100" s="138" t="s">
        <v>267</v>
      </c>
      <c r="C100" s="163" t="s">
        <v>268</v>
      </c>
    </row>
    <row r="101" spans="1:3" ht="15">
      <c r="A101" s="145">
        <v>105</v>
      </c>
      <c r="B101" s="138" t="s">
        <v>269</v>
      </c>
      <c r="C101" s="138" t="s">
        <v>267</v>
      </c>
    </row>
    <row r="102" spans="1:3" ht="29.25" customHeight="1">
      <c r="A102" s="145">
        <v>106</v>
      </c>
      <c r="B102" s="138" t="s">
        <v>270</v>
      </c>
      <c r="C102" s="157" t="s">
        <v>271</v>
      </c>
    </row>
    <row r="103" spans="1:3" ht="49.5" customHeight="1">
      <c r="A103" s="145">
        <v>107</v>
      </c>
      <c r="B103" s="165" t="s">
        <v>272</v>
      </c>
      <c r="C103" s="163" t="s">
        <v>273</v>
      </c>
    </row>
    <row r="104" spans="1:3" ht="15">
      <c r="A104" s="145">
        <v>108</v>
      </c>
      <c r="B104" s="160" t="s">
        <v>274</v>
      </c>
      <c r="C104" s="148" t="s">
        <v>275</v>
      </c>
    </row>
    <row r="105" spans="1:3" ht="15">
      <c r="A105" s="145">
        <v>109</v>
      </c>
      <c r="B105" s="160" t="s">
        <v>276</v>
      </c>
      <c r="C105" s="157" t="s">
        <v>277</v>
      </c>
    </row>
    <row r="106" spans="1:3" ht="15">
      <c r="A106" s="145">
        <v>110</v>
      </c>
      <c r="B106" s="160" t="s">
        <v>278</v>
      </c>
      <c r="C106" s="148" t="s">
        <v>275</v>
      </c>
    </row>
    <row r="107" spans="1:3" ht="15">
      <c r="A107" s="145">
        <v>111</v>
      </c>
      <c r="B107" s="160" t="s">
        <v>279</v>
      </c>
      <c r="C107" s="157" t="s">
        <v>280</v>
      </c>
    </row>
    <row r="108" spans="1:3" ht="15">
      <c r="A108" s="145">
        <v>112</v>
      </c>
      <c r="B108" s="138" t="s">
        <v>281</v>
      </c>
      <c r="C108" s="157" t="s">
        <v>282</v>
      </c>
    </row>
    <row r="109" spans="1:3" ht="15">
      <c r="A109" s="145">
        <v>113</v>
      </c>
      <c r="B109" s="138" t="s">
        <v>283</v>
      </c>
      <c r="C109" s="148" t="s">
        <v>275</v>
      </c>
    </row>
    <row r="110" spans="1:3" ht="15">
      <c r="A110" s="145">
        <v>114</v>
      </c>
      <c r="B110" s="138" t="s">
        <v>284</v>
      </c>
      <c r="C110" s="138" t="s">
        <v>281</v>
      </c>
    </row>
    <row r="111" spans="1:3" ht="15">
      <c r="A111" s="145">
        <v>115</v>
      </c>
      <c r="B111" s="138" t="s">
        <v>285</v>
      </c>
      <c r="C111" s="138" t="s">
        <v>283</v>
      </c>
    </row>
    <row r="112" spans="1:3" ht="15">
      <c r="A112" s="145">
        <v>116</v>
      </c>
      <c r="B112" s="138" t="s">
        <v>108</v>
      </c>
      <c r="C112" s="157" t="s">
        <v>282</v>
      </c>
    </row>
    <row r="113" spans="1:3" ht="15">
      <c r="A113" s="145">
        <v>117</v>
      </c>
      <c r="B113" s="160" t="s">
        <v>286</v>
      </c>
      <c r="C113" s="157" t="s">
        <v>282</v>
      </c>
    </row>
    <row r="114" spans="1:3" ht="18" customHeight="1">
      <c r="A114" s="145">
        <v>118</v>
      </c>
      <c r="B114" s="138" t="s">
        <v>287</v>
      </c>
      <c r="C114" s="165" t="s">
        <v>288</v>
      </c>
    </row>
    <row r="115" spans="1:3" ht="15">
      <c r="A115" s="145">
        <v>119</v>
      </c>
      <c r="B115" s="138" t="s">
        <v>109</v>
      </c>
      <c r="C115" s="138" t="s">
        <v>108</v>
      </c>
    </row>
    <row r="116" spans="1:3" ht="15">
      <c r="A116" s="145">
        <v>120</v>
      </c>
      <c r="B116" s="160" t="s">
        <v>289</v>
      </c>
      <c r="C116" s="148" t="s">
        <v>58</v>
      </c>
    </row>
    <row r="117" spans="1:3" ht="15">
      <c r="A117" s="145">
        <v>121</v>
      </c>
      <c r="B117" s="160" t="s">
        <v>290</v>
      </c>
      <c r="C117" s="160" t="s">
        <v>289</v>
      </c>
    </row>
    <row r="118" spans="1:3" ht="15">
      <c r="A118" s="145">
        <v>122</v>
      </c>
      <c r="B118" s="160" t="s">
        <v>291</v>
      </c>
      <c r="C118" s="160" t="s">
        <v>290</v>
      </c>
    </row>
    <row r="119" spans="1:3" ht="27">
      <c r="A119" s="145">
        <v>123</v>
      </c>
      <c r="B119" s="160" t="s">
        <v>292</v>
      </c>
      <c r="C119" s="157" t="s">
        <v>293</v>
      </c>
    </row>
    <row r="120" spans="1:3" ht="15">
      <c r="A120" s="145">
        <v>124</v>
      </c>
      <c r="B120" s="138" t="s">
        <v>294</v>
      </c>
      <c r="C120" s="148" t="s">
        <v>58</v>
      </c>
    </row>
    <row r="121" spans="1:3" ht="27">
      <c r="A121" s="145">
        <v>125</v>
      </c>
      <c r="B121" s="138" t="s">
        <v>295</v>
      </c>
      <c r="C121" s="157" t="s">
        <v>296</v>
      </c>
    </row>
    <row r="122" spans="1:3" ht="15">
      <c r="A122" s="145">
        <v>126</v>
      </c>
      <c r="B122" s="138" t="s">
        <v>297</v>
      </c>
      <c r="C122" s="148" t="s">
        <v>58</v>
      </c>
    </row>
    <row r="123" spans="1:3" ht="18" customHeight="1">
      <c r="A123" s="145">
        <v>127</v>
      </c>
      <c r="B123" s="138" t="s">
        <v>298</v>
      </c>
      <c r="C123" s="157" t="s">
        <v>290</v>
      </c>
    </row>
    <row r="124" spans="1:3" ht="40.5" customHeight="1">
      <c r="A124" s="145">
        <v>128</v>
      </c>
      <c r="B124" s="138" t="s">
        <v>299</v>
      </c>
      <c r="C124" s="157" t="s">
        <v>300</v>
      </c>
    </row>
    <row r="125" spans="1:3" ht="27">
      <c r="A125" s="145">
        <v>1</v>
      </c>
      <c r="B125" s="160" t="s">
        <v>301</v>
      </c>
      <c r="C125" s="157" t="s">
        <v>296</v>
      </c>
    </row>
    <row r="126" spans="1:3" ht="30">
      <c r="A126" s="145">
        <v>2</v>
      </c>
      <c r="B126" s="138" t="s">
        <v>302</v>
      </c>
      <c r="C126" s="165" t="s">
        <v>303</v>
      </c>
    </row>
    <row r="127" spans="1:3" ht="15">
      <c r="A127" s="145">
        <v>3</v>
      </c>
      <c r="B127" s="138" t="s">
        <v>304</v>
      </c>
      <c r="C127" s="138" t="s">
        <v>299</v>
      </c>
    </row>
    <row r="128" spans="1:3" ht="15">
      <c r="A128" s="145">
        <v>4</v>
      </c>
      <c r="B128" s="93" t="s">
        <v>305</v>
      </c>
      <c r="C128" s="148" t="s">
        <v>180</v>
      </c>
    </row>
    <row r="129" spans="1:3" ht="15">
      <c r="A129" s="145">
        <v>5</v>
      </c>
      <c r="B129" s="93" t="s">
        <v>306</v>
      </c>
      <c r="C129" s="148" t="s">
        <v>180</v>
      </c>
    </row>
    <row r="130" spans="1:3" ht="15">
      <c r="A130" s="145">
        <v>6</v>
      </c>
      <c r="B130" s="93" t="s">
        <v>307</v>
      </c>
      <c r="C130" s="148" t="s">
        <v>180</v>
      </c>
    </row>
    <row r="131" spans="1:3" ht="15">
      <c r="A131" s="145">
        <v>7</v>
      </c>
      <c r="B131" s="93" t="s">
        <v>308</v>
      </c>
      <c r="C131" s="93" t="s">
        <v>305</v>
      </c>
    </row>
    <row r="132" spans="1:3" ht="15">
      <c r="A132" s="145">
        <v>8</v>
      </c>
      <c r="B132" s="93" t="s">
        <v>309</v>
      </c>
      <c r="C132" s="93" t="s">
        <v>306</v>
      </c>
    </row>
    <row r="133" spans="1:3" ht="15">
      <c r="A133" s="145">
        <v>9</v>
      </c>
      <c r="B133" s="93" t="s">
        <v>310</v>
      </c>
      <c r="C133" s="93" t="s">
        <v>308</v>
      </c>
    </row>
    <row r="134" spans="1:3" ht="15">
      <c r="A134" s="145">
        <v>10</v>
      </c>
      <c r="B134" s="93" t="s">
        <v>311</v>
      </c>
      <c r="C134" s="93" t="s">
        <v>309</v>
      </c>
    </row>
    <row r="135" spans="1:3" ht="15">
      <c r="A135" s="145">
        <v>11</v>
      </c>
      <c r="B135" s="93" t="s">
        <v>312</v>
      </c>
      <c r="C135" s="148" t="s">
        <v>180</v>
      </c>
    </row>
    <row r="136" spans="1:3" ht="18" customHeight="1">
      <c r="A136" s="145"/>
      <c r="B136" s="92" t="s">
        <v>313</v>
      </c>
      <c r="C136" s="148" t="s">
        <v>180</v>
      </c>
    </row>
    <row r="137" spans="1:3" ht="15">
      <c r="A137" s="145">
        <v>13</v>
      </c>
      <c r="B137" s="93" t="s">
        <v>314</v>
      </c>
      <c r="C137" s="148" t="s">
        <v>180</v>
      </c>
    </row>
    <row r="138" spans="1:3" ht="15">
      <c r="A138" s="145">
        <v>14</v>
      </c>
      <c r="B138" s="92" t="s">
        <v>315</v>
      </c>
      <c r="C138" s="150" t="s">
        <v>180</v>
      </c>
    </row>
    <row r="139" spans="1:3" ht="18">
      <c r="A139" s="145">
        <v>16</v>
      </c>
      <c r="B139" s="92" t="s">
        <v>316</v>
      </c>
      <c r="C139" s="166" t="s">
        <v>315</v>
      </c>
    </row>
    <row r="140" spans="1:3" ht="15">
      <c r="A140" s="145">
        <v>17</v>
      </c>
      <c r="B140" s="93" t="s">
        <v>317</v>
      </c>
      <c r="C140" s="148" t="s">
        <v>180</v>
      </c>
    </row>
    <row r="141" spans="1:3" ht="15">
      <c r="A141" s="145">
        <v>18</v>
      </c>
      <c r="B141" s="93" t="s">
        <v>318</v>
      </c>
      <c r="C141" s="150" t="s">
        <v>180</v>
      </c>
    </row>
    <row r="142" spans="1:3" ht="15">
      <c r="A142" s="145">
        <v>19</v>
      </c>
      <c r="B142" s="93" t="s">
        <v>319</v>
      </c>
      <c r="C142" s="150" t="s">
        <v>180</v>
      </c>
    </row>
    <row r="143" spans="1:3" ht="21" customHeight="1">
      <c r="A143" s="145">
        <v>20</v>
      </c>
      <c r="B143" s="93" t="s">
        <v>320</v>
      </c>
      <c r="C143" s="148" t="s">
        <v>180</v>
      </c>
    </row>
    <row r="144" spans="1:3" ht="15">
      <c r="A144" s="145">
        <v>21</v>
      </c>
      <c r="B144" s="93" t="s">
        <v>321</v>
      </c>
      <c r="C144" s="148" t="s">
        <v>180</v>
      </c>
    </row>
    <row r="145" spans="1:3" ht="15">
      <c r="A145" s="145">
        <v>22</v>
      </c>
      <c r="B145" s="93" t="s">
        <v>322</v>
      </c>
      <c r="C145" s="148" t="s">
        <v>180</v>
      </c>
    </row>
    <row r="146" spans="1:3" ht="15">
      <c r="A146" s="145">
        <v>23</v>
      </c>
      <c r="B146" s="92" t="s">
        <v>323</v>
      </c>
      <c r="C146" s="148" t="s">
        <v>180</v>
      </c>
    </row>
    <row r="147" spans="1:3" ht="15">
      <c r="A147" s="145">
        <v>24</v>
      </c>
      <c r="B147" s="92" t="s">
        <v>324</v>
      </c>
      <c r="C147" s="148" t="s">
        <v>180</v>
      </c>
    </row>
    <row r="148" spans="1:3" ht="15">
      <c r="A148" s="145">
        <v>26</v>
      </c>
      <c r="B148" s="93" t="s">
        <v>325</v>
      </c>
      <c r="C148" s="150" t="s">
        <v>180</v>
      </c>
    </row>
    <row r="149" spans="1:3" ht="15">
      <c r="A149" s="145">
        <v>27</v>
      </c>
      <c r="B149" s="93" t="s">
        <v>326</v>
      </c>
      <c r="C149" s="148" t="s">
        <v>180</v>
      </c>
    </row>
    <row r="150" spans="1:3" ht="36">
      <c r="A150" s="145">
        <v>28</v>
      </c>
      <c r="B150" s="92" t="s">
        <v>327</v>
      </c>
      <c r="C150" s="167" t="s">
        <v>328</v>
      </c>
    </row>
    <row r="151" spans="1:3" ht="15">
      <c r="A151" s="145">
        <v>29</v>
      </c>
      <c r="B151" s="93" t="s">
        <v>329</v>
      </c>
      <c r="C151" s="92" t="s">
        <v>317</v>
      </c>
    </row>
    <row r="152" spans="1:3" ht="15">
      <c r="A152" s="145">
        <v>30</v>
      </c>
      <c r="B152" s="93" t="s">
        <v>330</v>
      </c>
      <c r="C152" s="148" t="s">
        <v>180</v>
      </c>
    </row>
    <row r="153" spans="1:3" ht="15">
      <c r="A153" s="145">
        <v>31</v>
      </c>
      <c r="B153" s="92" t="s">
        <v>331</v>
      </c>
      <c r="C153" s="93" t="s">
        <v>330</v>
      </c>
    </row>
    <row r="154" spans="1:3" ht="15">
      <c r="A154" s="145"/>
      <c r="B154" s="93" t="s">
        <v>332</v>
      </c>
      <c r="C154" s="93" t="s">
        <v>330</v>
      </c>
    </row>
    <row r="155" spans="1:3" ht="15">
      <c r="A155" s="145">
        <v>32</v>
      </c>
      <c r="B155" s="93" t="s">
        <v>333</v>
      </c>
      <c r="C155" s="93" t="s">
        <v>330</v>
      </c>
    </row>
    <row r="156" spans="1:3" ht="15">
      <c r="A156" s="145">
        <v>33</v>
      </c>
      <c r="B156" s="93" t="s">
        <v>334</v>
      </c>
      <c r="C156" s="93" t="s">
        <v>330</v>
      </c>
    </row>
    <row r="157" spans="1:3" ht="15">
      <c r="A157" s="145">
        <v>1</v>
      </c>
      <c r="B157" s="93" t="s">
        <v>335</v>
      </c>
      <c r="C157" s="148" t="s">
        <v>180</v>
      </c>
    </row>
    <row r="158" spans="1:3" ht="27.75" customHeight="1">
      <c r="A158" s="145">
        <v>2</v>
      </c>
      <c r="B158" s="92" t="s">
        <v>336</v>
      </c>
      <c r="C158" s="159" t="s">
        <v>337</v>
      </c>
    </row>
    <row r="159" spans="1:3" ht="15">
      <c r="A159" s="145">
        <v>3</v>
      </c>
      <c r="B159" s="93" t="s">
        <v>338</v>
      </c>
      <c r="C159" s="93" t="s">
        <v>330</v>
      </c>
    </row>
    <row r="160" spans="1:3" ht="12.75">
      <c r="A160" s="145">
        <v>4</v>
      </c>
      <c r="B160" s="148" t="s">
        <v>339</v>
      </c>
      <c r="C160" s="148" t="s">
        <v>180</v>
      </c>
    </row>
    <row r="161" spans="1:3" ht="15">
      <c r="A161" s="145">
        <v>5</v>
      </c>
      <c r="B161" s="168" t="s">
        <v>340</v>
      </c>
      <c r="C161" s="148" t="s">
        <v>180</v>
      </c>
    </row>
    <row r="162" spans="1:3" ht="15">
      <c r="A162" s="145">
        <v>6</v>
      </c>
      <c r="B162" s="168" t="s">
        <v>341</v>
      </c>
      <c r="C162" s="148" t="s">
        <v>180</v>
      </c>
    </row>
    <row r="163" spans="1:3" ht="15">
      <c r="A163" s="145">
        <v>7</v>
      </c>
      <c r="B163" s="168" t="s">
        <v>342</v>
      </c>
      <c r="C163" s="148" t="s">
        <v>180</v>
      </c>
    </row>
    <row r="164" spans="1:3" ht="15">
      <c r="A164" s="145">
        <v>8</v>
      </c>
      <c r="B164" s="168" t="s">
        <v>343</v>
      </c>
      <c r="C164" s="148" t="s">
        <v>180</v>
      </c>
    </row>
    <row r="165" spans="1:3" ht="15">
      <c r="A165" s="145">
        <v>9</v>
      </c>
      <c r="B165" s="168" t="s">
        <v>344</v>
      </c>
      <c r="C165" s="148" t="s">
        <v>180</v>
      </c>
    </row>
    <row r="166" spans="1:3" ht="15">
      <c r="A166" s="145">
        <v>10</v>
      </c>
      <c r="B166" s="168" t="s">
        <v>345</v>
      </c>
      <c r="C166" s="148" t="s">
        <v>180</v>
      </c>
    </row>
    <row r="167" spans="1:3" ht="15">
      <c r="A167" s="145">
        <v>11</v>
      </c>
      <c r="B167" s="168" t="s">
        <v>346</v>
      </c>
      <c r="C167" s="148" t="s">
        <v>180</v>
      </c>
    </row>
    <row r="168" spans="1:3" ht="15">
      <c r="A168" s="145">
        <v>12</v>
      </c>
      <c r="B168" s="168" t="s">
        <v>347</v>
      </c>
      <c r="C168" s="148" t="s">
        <v>180</v>
      </c>
    </row>
    <row r="169" spans="1:3" ht="15">
      <c r="A169" s="145"/>
      <c r="B169" s="168" t="s">
        <v>348</v>
      </c>
      <c r="C169" s="148" t="s">
        <v>180</v>
      </c>
    </row>
    <row r="170" spans="1:3" ht="22.5" customHeight="1">
      <c r="A170" s="145"/>
      <c r="B170" s="168" t="s">
        <v>349</v>
      </c>
      <c r="C170" s="157" t="s">
        <v>350</v>
      </c>
    </row>
    <row r="171" spans="2:3" ht="15">
      <c r="B171" s="168" t="s">
        <v>351</v>
      </c>
      <c r="C171" s="148" t="s">
        <v>348</v>
      </c>
    </row>
    <row r="172" spans="2:3" ht="12.75">
      <c r="B172" s="150" t="s">
        <v>352</v>
      </c>
      <c r="C172" s="150"/>
    </row>
    <row r="173" spans="2:3" ht="15">
      <c r="B173" s="93" t="s">
        <v>137</v>
      </c>
      <c r="C173" s="150"/>
    </row>
    <row r="174" spans="2:3" ht="15">
      <c r="B174" s="161" t="s">
        <v>353</v>
      </c>
      <c r="C174" s="150"/>
    </row>
    <row r="175" spans="2:3" ht="15">
      <c r="B175" s="160" t="s">
        <v>354</v>
      </c>
      <c r="C175" s="150"/>
    </row>
    <row r="176" spans="2:3" ht="15">
      <c r="B176" s="160" t="s">
        <v>355</v>
      </c>
      <c r="C176" s="150"/>
    </row>
    <row r="177" spans="2:3" ht="15">
      <c r="B177" s="160" t="s">
        <v>356</v>
      </c>
      <c r="C177" s="150"/>
    </row>
    <row r="178" spans="2:3" ht="15">
      <c r="B178" s="92" t="s">
        <v>357</v>
      </c>
      <c r="C178" s="150"/>
    </row>
    <row r="179" spans="2:3" ht="15">
      <c r="B179" s="93" t="s">
        <v>358</v>
      </c>
      <c r="C179" s="150"/>
    </row>
    <row r="180" spans="2:3" ht="15">
      <c r="B180" s="92" t="s">
        <v>359</v>
      </c>
      <c r="C180" s="150"/>
    </row>
    <row r="181" spans="2:3" ht="15">
      <c r="B181" s="93" t="s">
        <v>360</v>
      </c>
      <c r="C181" s="150"/>
    </row>
    <row r="182" spans="2:3" ht="15">
      <c r="B182" s="93" t="s">
        <v>337</v>
      </c>
      <c r="C182" s="150"/>
    </row>
    <row r="183" spans="2:3" ht="15">
      <c r="B183" s="93" t="s">
        <v>361</v>
      </c>
      <c r="C183" s="150"/>
    </row>
    <row r="184" spans="2:3" ht="15">
      <c r="B184" s="92" t="s">
        <v>336</v>
      </c>
      <c r="C184" s="150"/>
    </row>
    <row r="185" spans="2:3" ht="15">
      <c r="B185" s="92" t="s">
        <v>362</v>
      </c>
      <c r="C185" s="150"/>
    </row>
    <row r="186" spans="2:3" ht="15">
      <c r="B186" s="92" t="s">
        <v>130</v>
      </c>
      <c r="C186" s="150"/>
    </row>
    <row r="187" spans="2:3" ht="15">
      <c r="B187" s="92" t="s">
        <v>363</v>
      </c>
      <c r="C187" s="150"/>
    </row>
    <row r="188" spans="2:3" ht="15">
      <c r="B188" s="92" t="s">
        <v>364</v>
      </c>
      <c r="C188" s="150"/>
    </row>
    <row r="189" spans="2:3" ht="15">
      <c r="B189" s="169" t="s">
        <v>365</v>
      </c>
      <c r="C189" s="150"/>
    </row>
    <row r="190" spans="2:3" ht="15">
      <c r="B190" s="93" t="s">
        <v>366</v>
      </c>
      <c r="C190" s="150"/>
    </row>
    <row r="191" spans="2:3" ht="12.75">
      <c r="B191" s="170" t="s">
        <v>136</v>
      </c>
      <c r="C191" s="150"/>
    </row>
    <row r="192" spans="2:3" ht="12.75">
      <c r="B192" s="150" t="s">
        <v>367</v>
      </c>
      <c r="C192" s="150"/>
    </row>
    <row r="193" spans="2:3" ht="15">
      <c r="B193" s="92" t="s">
        <v>368</v>
      </c>
      <c r="C193" s="150"/>
    </row>
    <row r="194" spans="2:3" ht="15">
      <c r="B194" s="92" t="s">
        <v>132</v>
      </c>
      <c r="C194" s="150"/>
    </row>
    <row r="195" spans="2:3" ht="15">
      <c r="B195" s="92" t="s">
        <v>369</v>
      </c>
      <c r="C195" s="150"/>
    </row>
    <row r="196" spans="2:3" ht="15">
      <c r="B196" s="92" t="s">
        <v>370</v>
      </c>
      <c r="C196" s="150"/>
    </row>
    <row r="197" spans="2:3" ht="15">
      <c r="B197" s="93" t="s">
        <v>371</v>
      </c>
      <c r="C197" s="150"/>
    </row>
    <row r="198" spans="2:3" ht="15">
      <c r="B198" s="93" t="s">
        <v>372</v>
      </c>
      <c r="C198" s="150"/>
    </row>
    <row r="199" spans="2:3" ht="15">
      <c r="B199" s="92" t="s">
        <v>129</v>
      </c>
      <c r="C199" s="150"/>
    </row>
    <row r="200" spans="2:3" ht="15">
      <c r="B200" s="92" t="s">
        <v>128</v>
      </c>
      <c r="C200" s="150"/>
    </row>
    <row r="201" spans="2:3" ht="15">
      <c r="B201" s="93" t="s">
        <v>373</v>
      </c>
      <c r="C201" s="150"/>
    </row>
    <row r="202" spans="2:3" ht="15">
      <c r="B202" s="160" t="s">
        <v>374</v>
      </c>
      <c r="C202" s="150"/>
    </row>
    <row r="203" spans="2:3" ht="15">
      <c r="B203" s="160" t="s">
        <v>131</v>
      </c>
      <c r="C203" s="150"/>
    </row>
    <row r="204" spans="2:3" ht="15">
      <c r="B204" s="93" t="s">
        <v>375</v>
      </c>
      <c r="C204" s="150"/>
    </row>
    <row r="205" spans="2:3" ht="15">
      <c r="B205" s="93" t="s">
        <v>376</v>
      </c>
      <c r="C205" s="150"/>
    </row>
    <row r="206" spans="2:3" ht="15">
      <c r="B206" s="93" t="s">
        <v>377</v>
      </c>
      <c r="C206" s="150"/>
    </row>
    <row r="207" spans="2:3" ht="15">
      <c r="B207" s="93" t="s">
        <v>378</v>
      </c>
      <c r="C207" s="150"/>
    </row>
    <row r="208" spans="2:3" ht="15">
      <c r="B208" s="92" t="s">
        <v>379</v>
      </c>
      <c r="C208" s="150"/>
    </row>
    <row r="209" spans="2:3" ht="15">
      <c r="B209" s="92" t="s">
        <v>96</v>
      </c>
      <c r="C209" s="150"/>
    </row>
    <row r="210" spans="2:3" ht="12.75">
      <c r="B210" s="170" t="s">
        <v>138</v>
      </c>
      <c r="C210" s="150"/>
    </row>
    <row r="211" ht="12.75">
      <c r="B211" s="113" t="s">
        <v>380</v>
      </c>
    </row>
    <row r="212" ht="12.75">
      <c r="B212" s="11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kakha</dc:creator>
  <cp:keywords/>
  <dc:description/>
  <cp:lastModifiedBy>ACER</cp:lastModifiedBy>
  <cp:lastPrinted>2017-12-04T07:14:46Z</cp:lastPrinted>
  <dcterms:created xsi:type="dcterms:W3CDTF">2006-06-15T16:13:26Z</dcterms:created>
  <dcterms:modified xsi:type="dcterms:W3CDTF">2018-03-24T15:35:54Z</dcterms:modified>
  <cp:category/>
  <cp:version/>
  <cp:contentType/>
  <cp:contentStatus/>
</cp:coreProperties>
</file>